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G38" i="1" s="1"/>
  <c r="N37" i="1"/>
  <c r="N38" i="1" s="1"/>
  <c r="I37" i="1"/>
  <c r="H37" i="1"/>
  <c r="H38" i="1" s="1"/>
  <c r="F38" i="1" s="1"/>
  <c r="G37" i="1"/>
  <c r="F37" i="1"/>
  <c r="N36" i="1"/>
  <c r="M36" i="1"/>
  <c r="L36" i="1"/>
  <c r="K36" i="1"/>
  <c r="J36" i="1"/>
  <c r="I35" i="1"/>
  <c r="I36" i="1" s="1"/>
  <c r="G36" i="1" s="1"/>
  <c r="H35" i="1"/>
  <c r="H36" i="1" s="1"/>
  <c r="F36" i="1" s="1"/>
  <c r="G35" i="1"/>
  <c r="N34" i="1"/>
  <c r="M34" i="1"/>
  <c r="L34" i="1"/>
  <c r="K34" i="1"/>
  <c r="J34" i="1"/>
  <c r="I33" i="1"/>
  <c r="I34" i="1" s="1"/>
  <c r="G34" i="1" s="1"/>
  <c r="H33" i="1"/>
  <c r="H34" i="1" s="1"/>
  <c r="F34" i="1" s="1"/>
  <c r="N32" i="1"/>
  <c r="M32" i="1"/>
  <c r="L32" i="1"/>
  <c r="K32" i="1"/>
  <c r="J32" i="1"/>
  <c r="I32" i="1"/>
  <c r="G32" i="1" s="1"/>
  <c r="N31" i="1"/>
  <c r="M31" i="1"/>
  <c r="L31" i="1"/>
  <c r="K31" i="1"/>
  <c r="J31" i="1"/>
  <c r="I30" i="1"/>
  <c r="H30" i="1"/>
  <c r="H32" i="1" s="1"/>
  <c r="F32" i="1" s="1"/>
  <c r="G30" i="1"/>
  <c r="F30" i="1"/>
  <c r="N29" i="1"/>
  <c r="I29" i="1"/>
  <c r="I15" i="1" s="1"/>
  <c r="H29" i="1"/>
  <c r="F29" i="1" s="1"/>
  <c r="N28" i="1"/>
  <c r="N18" i="1" s="1"/>
  <c r="N14" i="1" s="1"/>
  <c r="M28" i="1"/>
  <c r="L28" i="1"/>
  <c r="K28" i="1"/>
  <c r="J28" i="1"/>
  <c r="J18" i="1" s="1"/>
  <c r="J14" i="1" s="1"/>
  <c r="N27" i="1"/>
  <c r="M27" i="1"/>
  <c r="L27" i="1"/>
  <c r="K27" i="1"/>
  <c r="J27" i="1"/>
  <c r="I27" i="1"/>
  <c r="G27" i="1"/>
  <c r="N26" i="1"/>
  <c r="I26" i="1"/>
  <c r="I28" i="1" s="1"/>
  <c r="G28" i="1" s="1"/>
  <c r="H26" i="1"/>
  <c r="H16" i="1" s="1"/>
  <c r="G26" i="1"/>
  <c r="I25" i="1"/>
  <c r="H25" i="1"/>
  <c r="F25" i="1" s="1"/>
  <c r="G25" i="1"/>
  <c r="N24" i="1"/>
  <c r="M24" i="1"/>
  <c r="M18" i="1" s="1"/>
  <c r="M14" i="1" s="1"/>
  <c r="L24" i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K20" i="1"/>
  <c r="K17" i="1" s="1"/>
  <c r="K13" i="1" s="1"/>
  <c r="K10" i="1" s="1"/>
  <c r="I20" i="1"/>
  <c r="G20" i="1" s="1"/>
  <c r="N19" i="1"/>
  <c r="N20" i="1" s="1"/>
  <c r="N17" i="1" s="1"/>
  <c r="M19" i="1"/>
  <c r="L19" i="1"/>
  <c r="L20" i="1" s="1"/>
  <c r="L17" i="1" s="1"/>
  <c r="L13" i="1" s="1"/>
  <c r="L10" i="1" s="1"/>
  <c r="K19" i="1"/>
  <c r="J19" i="1"/>
  <c r="J20" i="1" s="1"/>
  <c r="J17" i="1" s="1"/>
  <c r="J13" i="1" s="1"/>
  <c r="I19" i="1"/>
  <c r="G19" i="1" s="1"/>
  <c r="H19" i="1"/>
  <c r="H20" i="1" s="1"/>
  <c r="F19" i="1"/>
  <c r="L18" i="1"/>
  <c r="K18" i="1"/>
  <c r="N16" i="1"/>
  <c r="M16" i="1"/>
  <c r="L16" i="1"/>
  <c r="K16" i="1"/>
  <c r="J16" i="1"/>
  <c r="I16" i="1"/>
  <c r="G16" i="1" s="1"/>
  <c r="N15" i="1"/>
  <c r="M15" i="1"/>
  <c r="L15" i="1"/>
  <c r="K15" i="1"/>
  <c r="J15" i="1"/>
  <c r="L14" i="1"/>
  <c r="K14" i="1"/>
  <c r="N12" i="1"/>
  <c r="M12" i="1"/>
  <c r="L12" i="1"/>
  <c r="K12" i="1"/>
  <c r="J12" i="1"/>
  <c r="I12" i="1"/>
  <c r="G12" i="1" s="1"/>
  <c r="N11" i="1"/>
  <c r="N9" i="1" s="1"/>
  <c r="M11" i="1"/>
  <c r="L11" i="1"/>
  <c r="L9" i="1" s="1"/>
  <c r="K11" i="1"/>
  <c r="J11" i="1"/>
  <c r="J9" i="1" s="1"/>
  <c r="O10" i="1"/>
  <c r="M9" i="1"/>
  <c r="K9" i="1"/>
  <c r="F20" i="1" l="1"/>
  <c r="M10" i="1"/>
  <c r="F24" i="1"/>
  <c r="H12" i="1"/>
  <c r="F12" i="1" s="1"/>
  <c r="F16" i="1"/>
  <c r="I11" i="1"/>
  <c r="G15" i="1"/>
  <c r="J10" i="1"/>
  <c r="N13" i="1"/>
  <c r="N10" i="1" s="1"/>
  <c r="H31" i="1"/>
  <c r="F31" i="1" s="1"/>
  <c r="F33" i="1"/>
  <c r="H27" i="1"/>
  <c r="F27" i="1" s="1"/>
  <c r="I31" i="1"/>
  <c r="G31" i="1" s="1"/>
  <c r="G33" i="1"/>
  <c r="F35" i="1"/>
  <c r="H15" i="1"/>
  <c r="I18" i="1"/>
  <c r="F26" i="1"/>
  <c r="H28" i="1"/>
  <c r="F28" i="1" s="1"/>
  <c r="G29" i="1"/>
  <c r="I14" i="1" l="1"/>
  <c r="G14" i="1" s="1"/>
  <c r="G18" i="1"/>
  <c r="I9" i="1"/>
  <c r="G9" i="1" s="1"/>
  <c r="G11" i="1"/>
  <c r="H11" i="1"/>
  <c r="F15" i="1"/>
  <c r="I17" i="1"/>
  <c r="H18" i="1"/>
  <c r="H17" i="1"/>
  <c r="F18" i="1" l="1"/>
  <c r="H14" i="1"/>
  <c r="F14" i="1" s="1"/>
  <c r="G17" i="1"/>
  <c r="I13" i="1"/>
  <c r="F17" i="1"/>
  <c r="H13" i="1"/>
  <c r="H9" i="1"/>
  <c r="F9" i="1" s="1"/>
  <c r="F11" i="1"/>
  <c r="G13" i="1" l="1"/>
  <c r="I10" i="1"/>
  <c r="G10" i="1" s="1"/>
  <c r="H10" i="1"/>
  <c r="F10" i="1" s="1"/>
  <c r="F13" i="1"/>
</calcChain>
</file>

<file path=xl/sharedStrings.xml><?xml version="1.0" encoding="utf-8"?>
<sst xmlns="http://schemas.openxmlformats.org/spreadsheetml/2006/main" count="109" uniqueCount="83">
  <si>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</si>
  <si>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</si>
  <si>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</si>
  <si>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</si>
  <si>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</si>
  <si>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</si>
  <si>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</si>
  <si>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</si>
  <si>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</si>
  <si>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109        年           11           月</t>
    <phoneticPr fontId="5" type="noConversion"/>
  </si>
  <si>
    <t>單 位 : 輛; 新 臺 幣 元</t>
    <phoneticPr fontId="5" type="noConversion"/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</si>
  <si>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</si>
  <si>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</si>
  <si>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</si>
  <si>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</si>
  <si>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</si>
  <si>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</si>
  <si>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</si>
  <si>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</si>
  <si>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</si>
  <si>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件  數</t>
    <phoneticPr fontId="5" type="noConversion"/>
  </si>
  <si>
    <t>稅    額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</si>
  <si>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</si>
  <si>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</si>
  <si>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</si>
  <si>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</si>
  <si>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</si>
  <si>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</si>
  <si>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</si>
  <si>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</si>
  <si>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</si>
  <si>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</si>
  <si>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</si>
  <si>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</si>
  <si>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</si>
  <si>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</si>
  <si>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</si>
  <si>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</si>
  <si>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</si>
  <si>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繳納全額</t>
    <phoneticPr fontId="5" type="noConversion"/>
  </si>
  <si>
    <t>累計</t>
    <phoneticPr fontId="5" type="noConversion"/>
  </si>
  <si>
    <t>汽車</t>
    <phoneticPr fontId="5" type="noConversion"/>
  </si>
  <si>
    <t>合  計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</si>
  <si>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</si>
  <si>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</si>
  <si>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</si>
  <si>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本年</t>
    <phoneticPr fontId="5" type="noConversion"/>
  </si>
  <si>
    <t>累計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</si>
  <si>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</si>
  <si>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</si>
  <si>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</si>
  <si>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</si>
  <si>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</si>
  <si>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繳納半額</t>
    <phoneticPr fontId="5" type="noConversion"/>
  </si>
  <si>
    <t>大客車</t>
    <phoneticPr fontId="5" type="noConversion"/>
  </si>
  <si>
    <t>繳納全額</t>
    <phoneticPr fontId="5" type="noConversion"/>
  </si>
  <si>
    <t>累計</t>
    <phoneticPr fontId="5" type="noConversion"/>
  </si>
  <si>
    <t>貨車</t>
    <phoneticPr fontId="5" type="noConversion"/>
  </si>
  <si>
    <t>徵起</t>
    <phoneticPr fontId="5" type="noConversion"/>
  </si>
  <si>
    <t>本年</t>
    <phoneticPr fontId="5" type="noConversion"/>
  </si>
  <si>
    <t>繳納全額</t>
    <phoneticPr fontId="5" type="noConversion"/>
  </si>
  <si>
    <t>累計</t>
    <phoneticPr fontId="5" type="noConversion"/>
  </si>
  <si>
    <t>繳納半額</t>
    <phoneticPr fontId="5" type="noConversion"/>
  </si>
  <si>
    <t>農村拼裝車</t>
    <phoneticPr fontId="5" type="noConversion"/>
  </si>
  <si>
    <t>本  月  徵  起</t>
    <phoneticPr fontId="5" type="noConversion"/>
  </si>
  <si>
    <t>本  年  累  計</t>
    <phoneticPr fontId="5" type="noConversion"/>
  </si>
  <si>
    <t>曳引車</t>
    <phoneticPr fontId="5" type="noConversion"/>
  </si>
  <si>
    <t>本  月  徵  起</t>
    <phoneticPr fontId="5" type="noConversion"/>
  </si>
  <si>
    <t>機器腳踏車</t>
    <phoneticPr fontId="5" type="noConversion"/>
  </si>
  <si>
    <t>本  年  累  計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</si>
  <si>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</si>
  <si>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</si>
  <si>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</si>
  <si>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</si>
  <si>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</si>
  <si>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</si>
  <si>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</si>
  <si>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  109年12月2日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</si>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</sst>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492</v>
          </cell>
          <cell r="K4">
            <v>2337969</v>
          </cell>
        </row>
        <row r="5">
          <cell r="J5">
            <v>43</v>
          </cell>
          <cell r="K5">
            <v>4806</v>
          </cell>
        </row>
        <row r="6">
          <cell r="J6">
            <v>357</v>
          </cell>
          <cell r="K6">
            <v>821702</v>
          </cell>
        </row>
        <row r="7">
          <cell r="J7">
            <v>0</v>
          </cell>
          <cell r="K7">
            <v>0</v>
          </cell>
        </row>
        <row r="8">
          <cell r="J8">
            <v>78</v>
          </cell>
          <cell r="K8">
            <v>243384</v>
          </cell>
        </row>
        <row r="10">
          <cell r="J10">
            <v>61</v>
          </cell>
          <cell r="K10">
            <v>98100</v>
          </cell>
        </row>
        <row r="12">
          <cell r="J12">
            <v>287</v>
          </cell>
          <cell r="K12">
            <v>1359871</v>
          </cell>
        </row>
        <row r="13">
          <cell r="J13">
            <v>100</v>
          </cell>
          <cell r="K13">
            <v>40718</v>
          </cell>
        </row>
        <row r="14">
          <cell r="J14">
            <v>271</v>
          </cell>
          <cell r="K14">
            <v>2818831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550999</v>
          </cell>
        </row>
        <row r="34">
          <cell r="J34">
            <v>121</v>
          </cell>
        </row>
        <row r="35">
          <cell r="J35">
            <v>13</v>
          </cell>
        </row>
        <row r="36">
          <cell r="J36">
            <v>6</v>
          </cell>
        </row>
        <row r="37">
          <cell r="J3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0">
          <cell r="H20">
            <v>75841</v>
          </cell>
          <cell r="I20">
            <v>681858674</v>
          </cell>
          <cell r="J20">
            <v>323</v>
          </cell>
          <cell r="K20">
            <v>33817</v>
          </cell>
          <cell r="L20">
            <v>2</v>
          </cell>
          <cell r="M20">
            <v>11219</v>
          </cell>
          <cell r="N20">
            <v>1390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1385</v>
          </cell>
          <cell r="I24">
            <v>2787099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82</v>
          </cell>
          <cell r="I27">
            <v>726058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1685</v>
          </cell>
          <cell r="I28">
            <v>5240935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16</v>
          </cell>
        </row>
        <row r="31">
          <cell r="H31">
            <v>11273</v>
          </cell>
          <cell r="I31">
            <v>44188070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28</v>
          </cell>
        </row>
        <row r="32">
          <cell r="H32">
            <v>1088</v>
          </cell>
          <cell r="I32">
            <v>6642802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971</v>
          </cell>
          <cell r="I36">
            <v>10171012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4044</v>
          </cell>
          <cell r="I38">
            <v>6540928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K7" sqref="J7:K7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10" style="1" bestFit="1" customWidth="1"/>
    <col min="7" max="7" width="15.625" style="1" bestFit="1" customWidth="1"/>
    <col min="8" max="8" width="10" style="1" bestFit="1" customWidth="1"/>
    <col min="9" max="9" width="15.625" style="1" bestFit="1" customWidth="1"/>
    <col min="10" max="10" width="8.125" style="1" customWidth="1"/>
    <col min="11" max="11" width="12.375" style="1" customWidth="1"/>
    <col min="12" max="12" width="7" style="1" customWidth="1"/>
    <col min="13" max="13" width="13.125" style="1" customWidth="1"/>
    <col min="14" max="14" width="12.62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10" style="1" bestFit="1" customWidth="1"/>
    <col min="263" max="263" width="15.625" style="1" bestFit="1" customWidth="1"/>
    <col min="264" max="264" width="10" style="1" bestFit="1" customWidth="1"/>
    <col min="265" max="265" width="15.625" style="1" bestFit="1" customWidth="1"/>
    <col min="266" max="266" width="8.125" style="1" customWidth="1"/>
    <col min="267" max="267" width="12.375" style="1" customWidth="1"/>
    <col min="268" max="268" width="7" style="1" customWidth="1"/>
    <col min="269" max="269" width="13.125" style="1" customWidth="1"/>
    <col min="270" max="270" width="12.62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10" style="1" bestFit="1" customWidth="1"/>
    <col min="519" max="519" width="15.625" style="1" bestFit="1" customWidth="1"/>
    <col min="520" max="520" width="10" style="1" bestFit="1" customWidth="1"/>
    <col min="521" max="521" width="15.625" style="1" bestFit="1" customWidth="1"/>
    <col min="522" max="522" width="8.125" style="1" customWidth="1"/>
    <col min="523" max="523" width="12.375" style="1" customWidth="1"/>
    <col min="524" max="524" width="7" style="1" customWidth="1"/>
    <col min="525" max="525" width="13.125" style="1" customWidth="1"/>
    <col min="526" max="526" width="12.62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10" style="1" bestFit="1" customWidth="1"/>
    <col min="775" max="775" width="15.625" style="1" bestFit="1" customWidth="1"/>
    <col min="776" max="776" width="10" style="1" bestFit="1" customWidth="1"/>
    <col min="777" max="777" width="15.625" style="1" bestFit="1" customWidth="1"/>
    <col min="778" max="778" width="8.125" style="1" customWidth="1"/>
    <col min="779" max="779" width="12.375" style="1" customWidth="1"/>
    <col min="780" max="780" width="7" style="1" customWidth="1"/>
    <col min="781" max="781" width="13.125" style="1" customWidth="1"/>
    <col min="782" max="782" width="12.62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10" style="1" bestFit="1" customWidth="1"/>
    <col min="1031" max="1031" width="15.625" style="1" bestFit="1" customWidth="1"/>
    <col min="1032" max="1032" width="10" style="1" bestFit="1" customWidth="1"/>
    <col min="1033" max="1033" width="15.625" style="1" bestFit="1" customWidth="1"/>
    <col min="1034" max="1034" width="8.125" style="1" customWidth="1"/>
    <col min="1035" max="1035" width="12.375" style="1" customWidth="1"/>
    <col min="1036" max="1036" width="7" style="1" customWidth="1"/>
    <col min="1037" max="1037" width="13.125" style="1" customWidth="1"/>
    <col min="1038" max="1038" width="12.62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10" style="1" bestFit="1" customWidth="1"/>
    <col min="1287" max="1287" width="15.625" style="1" bestFit="1" customWidth="1"/>
    <col min="1288" max="1288" width="10" style="1" bestFit="1" customWidth="1"/>
    <col min="1289" max="1289" width="15.625" style="1" bestFit="1" customWidth="1"/>
    <col min="1290" max="1290" width="8.125" style="1" customWidth="1"/>
    <col min="1291" max="1291" width="12.375" style="1" customWidth="1"/>
    <col min="1292" max="1292" width="7" style="1" customWidth="1"/>
    <col min="1293" max="1293" width="13.125" style="1" customWidth="1"/>
    <col min="1294" max="1294" width="12.62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10" style="1" bestFit="1" customWidth="1"/>
    <col min="1543" max="1543" width="15.625" style="1" bestFit="1" customWidth="1"/>
    <col min="1544" max="1544" width="10" style="1" bestFit="1" customWidth="1"/>
    <col min="1545" max="1545" width="15.625" style="1" bestFit="1" customWidth="1"/>
    <col min="1546" max="1546" width="8.125" style="1" customWidth="1"/>
    <col min="1547" max="1547" width="12.375" style="1" customWidth="1"/>
    <col min="1548" max="1548" width="7" style="1" customWidth="1"/>
    <col min="1549" max="1549" width="13.125" style="1" customWidth="1"/>
    <col min="1550" max="1550" width="12.62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10" style="1" bestFit="1" customWidth="1"/>
    <col min="1799" max="1799" width="15.625" style="1" bestFit="1" customWidth="1"/>
    <col min="1800" max="1800" width="10" style="1" bestFit="1" customWidth="1"/>
    <col min="1801" max="1801" width="15.625" style="1" bestFit="1" customWidth="1"/>
    <col min="1802" max="1802" width="8.125" style="1" customWidth="1"/>
    <col min="1803" max="1803" width="12.375" style="1" customWidth="1"/>
    <col min="1804" max="1804" width="7" style="1" customWidth="1"/>
    <col min="1805" max="1805" width="13.125" style="1" customWidth="1"/>
    <col min="1806" max="1806" width="12.62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10" style="1" bestFit="1" customWidth="1"/>
    <col min="2055" max="2055" width="15.625" style="1" bestFit="1" customWidth="1"/>
    <col min="2056" max="2056" width="10" style="1" bestFit="1" customWidth="1"/>
    <col min="2057" max="2057" width="15.625" style="1" bestFit="1" customWidth="1"/>
    <col min="2058" max="2058" width="8.125" style="1" customWidth="1"/>
    <col min="2059" max="2059" width="12.375" style="1" customWidth="1"/>
    <col min="2060" max="2060" width="7" style="1" customWidth="1"/>
    <col min="2061" max="2061" width="13.125" style="1" customWidth="1"/>
    <col min="2062" max="2062" width="12.62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10" style="1" bestFit="1" customWidth="1"/>
    <col min="2311" max="2311" width="15.625" style="1" bestFit="1" customWidth="1"/>
    <col min="2312" max="2312" width="10" style="1" bestFit="1" customWidth="1"/>
    <col min="2313" max="2313" width="15.625" style="1" bestFit="1" customWidth="1"/>
    <col min="2314" max="2314" width="8.125" style="1" customWidth="1"/>
    <col min="2315" max="2315" width="12.375" style="1" customWidth="1"/>
    <col min="2316" max="2316" width="7" style="1" customWidth="1"/>
    <col min="2317" max="2317" width="13.125" style="1" customWidth="1"/>
    <col min="2318" max="2318" width="12.62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10" style="1" bestFit="1" customWidth="1"/>
    <col min="2567" max="2567" width="15.625" style="1" bestFit="1" customWidth="1"/>
    <col min="2568" max="2568" width="10" style="1" bestFit="1" customWidth="1"/>
    <col min="2569" max="2569" width="15.625" style="1" bestFit="1" customWidth="1"/>
    <col min="2570" max="2570" width="8.125" style="1" customWidth="1"/>
    <col min="2571" max="2571" width="12.375" style="1" customWidth="1"/>
    <col min="2572" max="2572" width="7" style="1" customWidth="1"/>
    <col min="2573" max="2573" width="13.125" style="1" customWidth="1"/>
    <col min="2574" max="2574" width="12.62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10" style="1" bestFit="1" customWidth="1"/>
    <col min="2823" max="2823" width="15.625" style="1" bestFit="1" customWidth="1"/>
    <col min="2824" max="2824" width="10" style="1" bestFit="1" customWidth="1"/>
    <col min="2825" max="2825" width="15.625" style="1" bestFit="1" customWidth="1"/>
    <col min="2826" max="2826" width="8.125" style="1" customWidth="1"/>
    <col min="2827" max="2827" width="12.375" style="1" customWidth="1"/>
    <col min="2828" max="2828" width="7" style="1" customWidth="1"/>
    <col min="2829" max="2829" width="13.125" style="1" customWidth="1"/>
    <col min="2830" max="2830" width="12.62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10" style="1" bestFit="1" customWidth="1"/>
    <col min="3079" max="3079" width="15.625" style="1" bestFit="1" customWidth="1"/>
    <col min="3080" max="3080" width="10" style="1" bestFit="1" customWidth="1"/>
    <col min="3081" max="3081" width="15.625" style="1" bestFit="1" customWidth="1"/>
    <col min="3082" max="3082" width="8.125" style="1" customWidth="1"/>
    <col min="3083" max="3083" width="12.375" style="1" customWidth="1"/>
    <col min="3084" max="3084" width="7" style="1" customWidth="1"/>
    <col min="3085" max="3085" width="13.125" style="1" customWidth="1"/>
    <col min="3086" max="3086" width="12.62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10" style="1" bestFit="1" customWidth="1"/>
    <col min="3335" max="3335" width="15.625" style="1" bestFit="1" customWidth="1"/>
    <col min="3336" max="3336" width="10" style="1" bestFit="1" customWidth="1"/>
    <col min="3337" max="3337" width="15.625" style="1" bestFit="1" customWidth="1"/>
    <col min="3338" max="3338" width="8.125" style="1" customWidth="1"/>
    <col min="3339" max="3339" width="12.375" style="1" customWidth="1"/>
    <col min="3340" max="3340" width="7" style="1" customWidth="1"/>
    <col min="3341" max="3341" width="13.125" style="1" customWidth="1"/>
    <col min="3342" max="3342" width="12.62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10" style="1" bestFit="1" customWidth="1"/>
    <col min="3591" max="3591" width="15.625" style="1" bestFit="1" customWidth="1"/>
    <col min="3592" max="3592" width="10" style="1" bestFit="1" customWidth="1"/>
    <col min="3593" max="3593" width="15.625" style="1" bestFit="1" customWidth="1"/>
    <col min="3594" max="3594" width="8.125" style="1" customWidth="1"/>
    <col min="3595" max="3595" width="12.375" style="1" customWidth="1"/>
    <col min="3596" max="3596" width="7" style="1" customWidth="1"/>
    <col min="3597" max="3597" width="13.125" style="1" customWidth="1"/>
    <col min="3598" max="3598" width="12.62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10" style="1" bestFit="1" customWidth="1"/>
    <col min="3847" max="3847" width="15.625" style="1" bestFit="1" customWidth="1"/>
    <col min="3848" max="3848" width="10" style="1" bestFit="1" customWidth="1"/>
    <col min="3849" max="3849" width="15.625" style="1" bestFit="1" customWidth="1"/>
    <col min="3850" max="3850" width="8.125" style="1" customWidth="1"/>
    <col min="3851" max="3851" width="12.375" style="1" customWidth="1"/>
    <col min="3852" max="3852" width="7" style="1" customWidth="1"/>
    <col min="3853" max="3853" width="13.125" style="1" customWidth="1"/>
    <col min="3854" max="3854" width="12.62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10" style="1" bestFit="1" customWidth="1"/>
    <col min="4103" max="4103" width="15.625" style="1" bestFit="1" customWidth="1"/>
    <col min="4104" max="4104" width="10" style="1" bestFit="1" customWidth="1"/>
    <col min="4105" max="4105" width="15.625" style="1" bestFit="1" customWidth="1"/>
    <col min="4106" max="4106" width="8.125" style="1" customWidth="1"/>
    <col min="4107" max="4107" width="12.375" style="1" customWidth="1"/>
    <col min="4108" max="4108" width="7" style="1" customWidth="1"/>
    <col min="4109" max="4109" width="13.125" style="1" customWidth="1"/>
    <col min="4110" max="4110" width="12.62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10" style="1" bestFit="1" customWidth="1"/>
    <col min="4359" max="4359" width="15.625" style="1" bestFit="1" customWidth="1"/>
    <col min="4360" max="4360" width="10" style="1" bestFit="1" customWidth="1"/>
    <col min="4361" max="4361" width="15.625" style="1" bestFit="1" customWidth="1"/>
    <col min="4362" max="4362" width="8.125" style="1" customWidth="1"/>
    <col min="4363" max="4363" width="12.375" style="1" customWidth="1"/>
    <col min="4364" max="4364" width="7" style="1" customWidth="1"/>
    <col min="4365" max="4365" width="13.125" style="1" customWidth="1"/>
    <col min="4366" max="4366" width="12.62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10" style="1" bestFit="1" customWidth="1"/>
    <col min="4615" max="4615" width="15.625" style="1" bestFit="1" customWidth="1"/>
    <col min="4616" max="4616" width="10" style="1" bestFit="1" customWidth="1"/>
    <col min="4617" max="4617" width="15.625" style="1" bestFit="1" customWidth="1"/>
    <col min="4618" max="4618" width="8.125" style="1" customWidth="1"/>
    <col min="4619" max="4619" width="12.375" style="1" customWidth="1"/>
    <col min="4620" max="4620" width="7" style="1" customWidth="1"/>
    <col min="4621" max="4621" width="13.125" style="1" customWidth="1"/>
    <col min="4622" max="4622" width="12.62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10" style="1" bestFit="1" customWidth="1"/>
    <col min="4871" max="4871" width="15.625" style="1" bestFit="1" customWidth="1"/>
    <col min="4872" max="4872" width="10" style="1" bestFit="1" customWidth="1"/>
    <col min="4873" max="4873" width="15.625" style="1" bestFit="1" customWidth="1"/>
    <col min="4874" max="4874" width="8.125" style="1" customWidth="1"/>
    <col min="4875" max="4875" width="12.375" style="1" customWidth="1"/>
    <col min="4876" max="4876" width="7" style="1" customWidth="1"/>
    <col min="4877" max="4877" width="13.125" style="1" customWidth="1"/>
    <col min="4878" max="4878" width="12.62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10" style="1" bestFit="1" customWidth="1"/>
    <col min="5127" max="5127" width="15.625" style="1" bestFit="1" customWidth="1"/>
    <col min="5128" max="5128" width="10" style="1" bestFit="1" customWidth="1"/>
    <col min="5129" max="5129" width="15.625" style="1" bestFit="1" customWidth="1"/>
    <col min="5130" max="5130" width="8.125" style="1" customWidth="1"/>
    <col min="5131" max="5131" width="12.375" style="1" customWidth="1"/>
    <col min="5132" max="5132" width="7" style="1" customWidth="1"/>
    <col min="5133" max="5133" width="13.125" style="1" customWidth="1"/>
    <col min="5134" max="5134" width="12.62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10" style="1" bestFit="1" customWidth="1"/>
    <col min="5383" max="5383" width="15.625" style="1" bestFit="1" customWidth="1"/>
    <col min="5384" max="5384" width="10" style="1" bestFit="1" customWidth="1"/>
    <col min="5385" max="5385" width="15.625" style="1" bestFit="1" customWidth="1"/>
    <col min="5386" max="5386" width="8.125" style="1" customWidth="1"/>
    <col min="5387" max="5387" width="12.375" style="1" customWidth="1"/>
    <col min="5388" max="5388" width="7" style="1" customWidth="1"/>
    <col min="5389" max="5389" width="13.125" style="1" customWidth="1"/>
    <col min="5390" max="5390" width="12.62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10" style="1" bestFit="1" customWidth="1"/>
    <col min="5639" max="5639" width="15.625" style="1" bestFit="1" customWidth="1"/>
    <col min="5640" max="5640" width="10" style="1" bestFit="1" customWidth="1"/>
    <col min="5641" max="5641" width="15.625" style="1" bestFit="1" customWidth="1"/>
    <col min="5642" max="5642" width="8.125" style="1" customWidth="1"/>
    <col min="5643" max="5643" width="12.375" style="1" customWidth="1"/>
    <col min="5644" max="5644" width="7" style="1" customWidth="1"/>
    <col min="5645" max="5645" width="13.125" style="1" customWidth="1"/>
    <col min="5646" max="5646" width="12.62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10" style="1" bestFit="1" customWidth="1"/>
    <col min="5895" max="5895" width="15.625" style="1" bestFit="1" customWidth="1"/>
    <col min="5896" max="5896" width="10" style="1" bestFit="1" customWidth="1"/>
    <col min="5897" max="5897" width="15.625" style="1" bestFit="1" customWidth="1"/>
    <col min="5898" max="5898" width="8.125" style="1" customWidth="1"/>
    <col min="5899" max="5899" width="12.375" style="1" customWidth="1"/>
    <col min="5900" max="5900" width="7" style="1" customWidth="1"/>
    <col min="5901" max="5901" width="13.125" style="1" customWidth="1"/>
    <col min="5902" max="5902" width="12.62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10" style="1" bestFit="1" customWidth="1"/>
    <col min="6151" max="6151" width="15.625" style="1" bestFit="1" customWidth="1"/>
    <col min="6152" max="6152" width="10" style="1" bestFit="1" customWidth="1"/>
    <col min="6153" max="6153" width="15.625" style="1" bestFit="1" customWidth="1"/>
    <col min="6154" max="6154" width="8.125" style="1" customWidth="1"/>
    <col min="6155" max="6155" width="12.375" style="1" customWidth="1"/>
    <col min="6156" max="6156" width="7" style="1" customWidth="1"/>
    <col min="6157" max="6157" width="13.125" style="1" customWidth="1"/>
    <col min="6158" max="6158" width="12.62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10" style="1" bestFit="1" customWidth="1"/>
    <col min="6407" max="6407" width="15.625" style="1" bestFit="1" customWidth="1"/>
    <col min="6408" max="6408" width="10" style="1" bestFit="1" customWidth="1"/>
    <col min="6409" max="6409" width="15.625" style="1" bestFit="1" customWidth="1"/>
    <col min="6410" max="6410" width="8.125" style="1" customWidth="1"/>
    <col min="6411" max="6411" width="12.375" style="1" customWidth="1"/>
    <col min="6412" max="6412" width="7" style="1" customWidth="1"/>
    <col min="6413" max="6413" width="13.125" style="1" customWidth="1"/>
    <col min="6414" max="6414" width="12.62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10" style="1" bestFit="1" customWidth="1"/>
    <col min="6663" max="6663" width="15.625" style="1" bestFit="1" customWidth="1"/>
    <col min="6664" max="6664" width="10" style="1" bestFit="1" customWidth="1"/>
    <col min="6665" max="6665" width="15.625" style="1" bestFit="1" customWidth="1"/>
    <col min="6666" max="6666" width="8.125" style="1" customWidth="1"/>
    <col min="6667" max="6667" width="12.375" style="1" customWidth="1"/>
    <col min="6668" max="6668" width="7" style="1" customWidth="1"/>
    <col min="6669" max="6669" width="13.125" style="1" customWidth="1"/>
    <col min="6670" max="6670" width="12.62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10" style="1" bestFit="1" customWidth="1"/>
    <col min="6919" max="6919" width="15.625" style="1" bestFit="1" customWidth="1"/>
    <col min="6920" max="6920" width="10" style="1" bestFit="1" customWidth="1"/>
    <col min="6921" max="6921" width="15.625" style="1" bestFit="1" customWidth="1"/>
    <col min="6922" max="6922" width="8.125" style="1" customWidth="1"/>
    <col min="6923" max="6923" width="12.375" style="1" customWidth="1"/>
    <col min="6924" max="6924" width="7" style="1" customWidth="1"/>
    <col min="6925" max="6925" width="13.125" style="1" customWidth="1"/>
    <col min="6926" max="6926" width="12.62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10" style="1" bestFit="1" customWidth="1"/>
    <col min="7175" max="7175" width="15.625" style="1" bestFit="1" customWidth="1"/>
    <col min="7176" max="7176" width="10" style="1" bestFit="1" customWidth="1"/>
    <col min="7177" max="7177" width="15.625" style="1" bestFit="1" customWidth="1"/>
    <col min="7178" max="7178" width="8.125" style="1" customWidth="1"/>
    <col min="7179" max="7179" width="12.375" style="1" customWidth="1"/>
    <col min="7180" max="7180" width="7" style="1" customWidth="1"/>
    <col min="7181" max="7181" width="13.125" style="1" customWidth="1"/>
    <col min="7182" max="7182" width="12.62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10" style="1" bestFit="1" customWidth="1"/>
    <col min="7431" max="7431" width="15.625" style="1" bestFit="1" customWidth="1"/>
    <col min="7432" max="7432" width="10" style="1" bestFit="1" customWidth="1"/>
    <col min="7433" max="7433" width="15.625" style="1" bestFit="1" customWidth="1"/>
    <col min="7434" max="7434" width="8.125" style="1" customWidth="1"/>
    <col min="7435" max="7435" width="12.375" style="1" customWidth="1"/>
    <col min="7436" max="7436" width="7" style="1" customWidth="1"/>
    <col min="7437" max="7437" width="13.125" style="1" customWidth="1"/>
    <col min="7438" max="7438" width="12.62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10" style="1" bestFit="1" customWidth="1"/>
    <col min="7687" max="7687" width="15.625" style="1" bestFit="1" customWidth="1"/>
    <col min="7688" max="7688" width="10" style="1" bestFit="1" customWidth="1"/>
    <col min="7689" max="7689" width="15.625" style="1" bestFit="1" customWidth="1"/>
    <col min="7690" max="7690" width="8.125" style="1" customWidth="1"/>
    <col min="7691" max="7691" width="12.375" style="1" customWidth="1"/>
    <col min="7692" max="7692" width="7" style="1" customWidth="1"/>
    <col min="7693" max="7693" width="13.125" style="1" customWidth="1"/>
    <col min="7694" max="7694" width="12.62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10" style="1" bestFit="1" customWidth="1"/>
    <col min="7943" max="7943" width="15.625" style="1" bestFit="1" customWidth="1"/>
    <col min="7944" max="7944" width="10" style="1" bestFit="1" customWidth="1"/>
    <col min="7945" max="7945" width="15.625" style="1" bestFit="1" customWidth="1"/>
    <col min="7946" max="7946" width="8.125" style="1" customWidth="1"/>
    <col min="7947" max="7947" width="12.375" style="1" customWidth="1"/>
    <col min="7948" max="7948" width="7" style="1" customWidth="1"/>
    <col min="7949" max="7949" width="13.125" style="1" customWidth="1"/>
    <col min="7950" max="7950" width="12.62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10" style="1" bestFit="1" customWidth="1"/>
    <col min="8199" max="8199" width="15.625" style="1" bestFit="1" customWidth="1"/>
    <col min="8200" max="8200" width="10" style="1" bestFit="1" customWidth="1"/>
    <col min="8201" max="8201" width="15.625" style="1" bestFit="1" customWidth="1"/>
    <col min="8202" max="8202" width="8.125" style="1" customWidth="1"/>
    <col min="8203" max="8203" width="12.375" style="1" customWidth="1"/>
    <col min="8204" max="8204" width="7" style="1" customWidth="1"/>
    <col min="8205" max="8205" width="13.125" style="1" customWidth="1"/>
    <col min="8206" max="8206" width="12.62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10" style="1" bestFit="1" customWidth="1"/>
    <col min="8455" max="8455" width="15.625" style="1" bestFit="1" customWidth="1"/>
    <col min="8456" max="8456" width="10" style="1" bestFit="1" customWidth="1"/>
    <col min="8457" max="8457" width="15.625" style="1" bestFit="1" customWidth="1"/>
    <col min="8458" max="8458" width="8.125" style="1" customWidth="1"/>
    <col min="8459" max="8459" width="12.375" style="1" customWidth="1"/>
    <col min="8460" max="8460" width="7" style="1" customWidth="1"/>
    <col min="8461" max="8461" width="13.125" style="1" customWidth="1"/>
    <col min="8462" max="8462" width="12.62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10" style="1" bestFit="1" customWidth="1"/>
    <col min="8711" max="8711" width="15.625" style="1" bestFit="1" customWidth="1"/>
    <col min="8712" max="8712" width="10" style="1" bestFit="1" customWidth="1"/>
    <col min="8713" max="8713" width="15.625" style="1" bestFit="1" customWidth="1"/>
    <col min="8714" max="8714" width="8.125" style="1" customWidth="1"/>
    <col min="8715" max="8715" width="12.375" style="1" customWidth="1"/>
    <col min="8716" max="8716" width="7" style="1" customWidth="1"/>
    <col min="8717" max="8717" width="13.125" style="1" customWidth="1"/>
    <col min="8718" max="8718" width="12.62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10" style="1" bestFit="1" customWidth="1"/>
    <col min="8967" max="8967" width="15.625" style="1" bestFit="1" customWidth="1"/>
    <col min="8968" max="8968" width="10" style="1" bestFit="1" customWidth="1"/>
    <col min="8969" max="8969" width="15.625" style="1" bestFit="1" customWidth="1"/>
    <col min="8970" max="8970" width="8.125" style="1" customWidth="1"/>
    <col min="8971" max="8971" width="12.375" style="1" customWidth="1"/>
    <col min="8972" max="8972" width="7" style="1" customWidth="1"/>
    <col min="8973" max="8973" width="13.125" style="1" customWidth="1"/>
    <col min="8974" max="8974" width="12.62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10" style="1" bestFit="1" customWidth="1"/>
    <col min="9223" max="9223" width="15.625" style="1" bestFit="1" customWidth="1"/>
    <col min="9224" max="9224" width="10" style="1" bestFit="1" customWidth="1"/>
    <col min="9225" max="9225" width="15.625" style="1" bestFit="1" customWidth="1"/>
    <col min="9226" max="9226" width="8.125" style="1" customWidth="1"/>
    <col min="9227" max="9227" width="12.375" style="1" customWidth="1"/>
    <col min="9228" max="9228" width="7" style="1" customWidth="1"/>
    <col min="9229" max="9229" width="13.125" style="1" customWidth="1"/>
    <col min="9230" max="9230" width="12.62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10" style="1" bestFit="1" customWidth="1"/>
    <col min="9479" max="9479" width="15.625" style="1" bestFit="1" customWidth="1"/>
    <col min="9480" max="9480" width="10" style="1" bestFit="1" customWidth="1"/>
    <col min="9481" max="9481" width="15.625" style="1" bestFit="1" customWidth="1"/>
    <col min="9482" max="9482" width="8.125" style="1" customWidth="1"/>
    <col min="9483" max="9483" width="12.375" style="1" customWidth="1"/>
    <col min="9484" max="9484" width="7" style="1" customWidth="1"/>
    <col min="9485" max="9485" width="13.125" style="1" customWidth="1"/>
    <col min="9486" max="9486" width="12.62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10" style="1" bestFit="1" customWidth="1"/>
    <col min="9735" max="9735" width="15.625" style="1" bestFit="1" customWidth="1"/>
    <col min="9736" max="9736" width="10" style="1" bestFit="1" customWidth="1"/>
    <col min="9737" max="9737" width="15.625" style="1" bestFit="1" customWidth="1"/>
    <col min="9738" max="9738" width="8.125" style="1" customWidth="1"/>
    <col min="9739" max="9739" width="12.375" style="1" customWidth="1"/>
    <col min="9740" max="9740" width="7" style="1" customWidth="1"/>
    <col min="9741" max="9741" width="13.125" style="1" customWidth="1"/>
    <col min="9742" max="9742" width="12.62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10" style="1" bestFit="1" customWidth="1"/>
    <col min="9991" max="9991" width="15.625" style="1" bestFit="1" customWidth="1"/>
    <col min="9992" max="9992" width="10" style="1" bestFit="1" customWidth="1"/>
    <col min="9993" max="9993" width="15.625" style="1" bestFit="1" customWidth="1"/>
    <col min="9994" max="9994" width="8.125" style="1" customWidth="1"/>
    <col min="9995" max="9995" width="12.375" style="1" customWidth="1"/>
    <col min="9996" max="9996" width="7" style="1" customWidth="1"/>
    <col min="9997" max="9997" width="13.125" style="1" customWidth="1"/>
    <col min="9998" max="9998" width="12.62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10" style="1" bestFit="1" customWidth="1"/>
    <col min="10247" max="10247" width="15.625" style="1" bestFit="1" customWidth="1"/>
    <col min="10248" max="10248" width="10" style="1" bestFit="1" customWidth="1"/>
    <col min="10249" max="10249" width="15.625" style="1" bestFit="1" customWidth="1"/>
    <col min="10250" max="10250" width="8.125" style="1" customWidth="1"/>
    <col min="10251" max="10251" width="12.375" style="1" customWidth="1"/>
    <col min="10252" max="10252" width="7" style="1" customWidth="1"/>
    <col min="10253" max="10253" width="13.125" style="1" customWidth="1"/>
    <col min="10254" max="10254" width="12.62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10" style="1" bestFit="1" customWidth="1"/>
    <col min="10503" max="10503" width="15.625" style="1" bestFit="1" customWidth="1"/>
    <col min="10504" max="10504" width="10" style="1" bestFit="1" customWidth="1"/>
    <col min="10505" max="10505" width="15.625" style="1" bestFit="1" customWidth="1"/>
    <col min="10506" max="10506" width="8.125" style="1" customWidth="1"/>
    <col min="10507" max="10507" width="12.375" style="1" customWidth="1"/>
    <col min="10508" max="10508" width="7" style="1" customWidth="1"/>
    <col min="10509" max="10509" width="13.125" style="1" customWidth="1"/>
    <col min="10510" max="10510" width="12.62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10" style="1" bestFit="1" customWidth="1"/>
    <col min="10759" max="10759" width="15.625" style="1" bestFit="1" customWidth="1"/>
    <col min="10760" max="10760" width="10" style="1" bestFit="1" customWidth="1"/>
    <col min="10761" max="10761" width="15.625" style="1" bestFit="1" customWidth="1"/>
    <col min="10762" max="10762" width="8.125" style="1" customWidth="1"/>
    <col min="10763" max="10763" width="12.375" style="1" customWidth="1"/>
    <col min="10764" max="10764" width="7" style="1" customWidth="1"/>
    <col min="10765" max="10765" width="13.125" style="1" customWidth="1"/>
    <col min="10766" max="10766" width="12.62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10" style="1" bestFit="1" customWidth="1"/>
    <col min="11015" max="11015" width="15.625" style="1" bestFit="1" customWidth="1"/>
    <col min="11016" max="11016" width="10" style="1" bestFit="1" customWidth="1"/>
    <col min="11017" max="11017" width="15.625" style="1" bestFit="1" customWidth="1"/>
    <col min="11018" max="11018" width="8.125" style="1" customWidth="1"/>
    <col min="11019" max="11019" width="12.375" style="1" customWidth="1"/>
    <col min="11020" max="11020" width="7" style="1" customWidth="1"/>
    <col min="11021" max="11021" width="13.125" style="1" customWidth="1"/>
    <col min="11022" max="11022" width="12.62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10" style="1" bestFit="1" customWidth="1"/>
    <col min="11271" max="11271" width="15.625" style="1" bestFit="1" customWidth="1"/>
    <col min="11272" max="11272" width="10" style="1" bestFit="1" customWidth="1"/>
    <col min="11273" max="11273" width="15.625" style="1" bestFit="1" customWidth="1"/>
    <col min="11274" max="11274" width="8.125" style="1" customWidth="1"/>
    <col min="11275" max="11275" width="12.375" style="1" customWidth="1"/>
    <col min="11276" max="11276" width="7" style="1" customWidth="1"/>
    <col min="11277" max="11277" width="13.125" style="1" customWidth="1"/>
    <col min="11278" max="11278" width="12.62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10" style="1" bestFit="1" customWidth="1"/>
    <col min="11527" max="11527" width="15.625" style="1" bestFit="1" customWidth="1"/>
    <col min="11528" max="11528" width="10" style="1" bestFit="1" customWidth="1"/>
    <col min="11529" max="11529" width="15.625" style="1" bestFit="1" customWidth="1"/>
    <col min="11530" max="11530" width="8.125" style="1" customWidth="1"/>
    <col min="11531" max="11531" width="12.375" style="1" customWidth="1"/>
    <col min="11532" max="11532" width="7" style="1" customWidth="1"/>
    <col min="11533" max="11533" width="13.125" style="1" customWidth="1"/>
    <col min="11534" max="11534" width="12.62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10" style="1" bestFit="1" customWidth="1"/>
    <col min="11783" max="11783" width="15.625" style="1" bestFit="1" customWidth="1"/>
    <col min="11784" max="11784" width="10" style="1" bestFit="1" customWidth="1"/>
    <col min="11785" max="11785" width="15.625" style="1" bestFit="1" customWidth="1"/>
    <col min="11786" max="11786" width="8.125" style="1" customWidth="1"/>
    <col min="11787" max="11787" width="12.375" style="1" customWidth="1"/>
    <col min="11788" max="11788" width="7" style="1" customWidth="1"/>
    <col min="11789" max="11789" width="13.125" style="1" customWidth="1"/>
    <col min="11790" max="11790" width="12.62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10" style="1" bestFit="1" customWidth="1"/>
    <col min="12039" max="12039" width="15.625" style="1" bestFit="1" customWidth="1"/>
    <col min="12040" max="12040" width="10" style="1" bestFit="1" customWidth="1"/>
    <col min="12041" max="12041" width="15.625" style="1" bestFit="1" customWidth="1"/>
    <col min="12042" max="12042" width="8.125" style="1" customWidth="1"/>
    <col min="12043" max="12043" width="12.375" style="1" customWidth="1"/>
    <col min="12044" max="12044" width="7" style="1" customWidth="1"/>
    <col min="12045" max="12045" width="13.125" style="1" customWidth="1"/>
    <col min="12046" max="12046" width="12.62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10" style="1" bestFit="1" customWidth="1"/>
    <col min="12295" max="12295" width="15.625" style="1" bestFit="1" customWidth="1"/>
    <col min="12296" max="12296" width="10" style="1" bestFit="1" customWidth="1"/>
    <col min="12297" max="12297" width="15.625" style="1" bestFit="1" customWidth="1"/>
    <col min="12298" max="12298" width="8.125" style="1" customWidth="1"/>
    <col min="12299" max="12299" width="12.375" style="1" customWidth="1"/>
    <col min="12300" max="12300" width="7" style="1" customWidth="1"/>
    <col min="12301" max="12301" width="13.125" style="1" customWidth="1"/>
    <col min="12302" max="12302" width="12.62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10" style="1" bestFit="1" customWidth="1"/>
    <col min="12551" max="12551" width="15.625" style="1" bestFit="1" customWidth="1"/>
    <col min="12552" max="12552" width="10" style="1" bestFit="1" customWidth="1"/>
    <col min="12553" max="12553" width="15.625" style="1" bestFit="1" customWidth="1"/>
    <col min="12554" max="12554" width="8.125" style="1" customWidth="1"/>
    <col min="12555" max="12555" width="12.375" style="1" customWidth="1"/>
    <col min="12556" max="12556" width="7" style="1" customWidth="1"/>
    <col min="12557" max="12557" width="13.125" style="1" customWidth="1"/>
    <col min="12558" max="12558" width="12.62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10" style="1" bestFit="1" customWidth="1"/>
    <col min="12807" max="12807" width="15.625" style="1" bestFit="1" customWidth="1"/>
    <col min="12808" max="12808" width="10" style="1" bestFit="1" customWidth="1"/>
    <col min="12809" max="12809" width="15.625" style="1" bestFit="1" customWidth="1"/>
    <col min="12810" max="12810" width="8.125" style="1" customWidth="1"/>
    <col min="12811" max="12811" width="12.375" style="1" customWidth="1"/>
    <col min="12812" max="12812" width="7" style="1" customWidth="1"/>
    <col min="12813" max="12813" width="13.125" style="1" customWidth="1"/>
    <col min="12814" max="12814" width="12.62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10" style="1" bestFit="1" customWidth="1"/>
    <col min="13063" max="13063" width="15.625" style="1" bestFit="1" customWidth="1"/>
    <col min="13064" max="13064" width="10" style="1" bestFit="1" customWidth="1"/>
    <col min="13065" max="13065" width="15.625" style="1" bestFit="1" customWidth="1"/>
    <col min="13066" max="13066" width="8.125" style="1" customWidth="1"/>
    <col min="13067" max="13067" width="12.375" style="1" customWidth="1"/>
    <col min="13068" max="13068" width="7" style="1" customWidth="1"/>
    <col min="13069" max="13069" width="13.125" style="1" customWidth="1"/>
    <col min="13070" max="13070" width="12.62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10" style="1" bestFit="1" customWidth="1"/>
    <col min="13319" max="13319" width="15.625" style="1" bestFit="1" customWidth="1"/>
    <col min="13320" max="13320" width="10" style="1" bestFit="1" customWidth="1"/>
    <col min="13321" max="13321" width="15.625" style="1" bestFit="1" customWidth="1"/>
    <col min="13322" max="13322" width="8.125" style="1" customWidth="1"/>
    <col min="13323" max="13323" width="12.375" style="1" customWidth="1"/>
    <col min="13324" max="13324" width="7" style="1" customWidth="1"/>
    <col min="13325" max="13325" width="13.125" style="1" customWidth="1"/>
    <col min="13326" max="13326" width="12.62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10" style="1" bestFit="1" customWidth="1"/>
    <col min="13575" max="13575" width="15.625" style="1" bestFit="1" customWidth="1"/>
    <col min="13576" max="13576" width="10" style="1" bestFit="1" customWidth="1"/>
    <col min="13577" max="13577" width="15.625" style="1" bestFit="1" customWidth="1"/>
    <col min="13578" max="13578" width="8.125" style="1" customWidth="1"/>
    <col min="13579" max="13579" width="12.375" style="1" customWidth="1"/>
    <col min="13580" max="13580" width="7" style="1" customWidth="1"/>
    <col min="13581" max="13581" width="13.125" style="1" customWidth="1"/>
    <col min="13582" max="13582" width="12.62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10" style="1" bestFit="1" customWidth="1"/>
    <col min="13831" max="13831" width="15.625" style="1" bestFit="1" customWidth="1"/>
    <col min="13832" max="13832" width="10" style="1" bestFit="1" customWidth="1"/>
    <col min="13833" max="13833" width="15.625" style="1" bestFit="1" customWidth="1"/>
    <col min="13834" max="13834" width="8.125" style="1" customWidth="1"/>
    <col min="13835" max="13835" width="12.375" style="1" customWidth="1"/>
    <col min="13836" max="13836" width="7" style="1" customWidth="1"/>
    <col min="13837" max="13837" width="13.125" style="1" customWidth="1"/>
    <col min="13838" max="13838" width="12.62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10" style="1" bestFit="1" customWidth="1"/>
    <col min="14087" max="14087" width="15.625" style="1" bestFit="1" customWidth="1"/>
    <col min="14088" max="14088" width="10" style="1" bestFit="1" customWidth="1"/>
    <col min="14089" max="14089" width="15.625" style="1" bestFit="1" customWidth="1"/>
    <col min="14090" max="14090" width="8.125" style="1" customWidth="1"/>
    <col min="14091" max="14091" width="12.375" style="1" customWidth="1"/>
    <col min="14092" max="14092" width="7" style="1" customWidth="1"/>
    <col min="14093" max="14093" width="13.125" style="1" customWidth="1"/>
    <col min="14094" max="14094" width="12.62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10" style="1" bestFit="1" customWidth="1"/>
    <col min="14343" max="14343" width="15.625" style="1" bestFit="1" customWidth="1"/>
    <col min="14344" max="14344" width="10" style="1" bestFit="1" customWidth="1"/>
    <col min="14345" max="14345" width="15.625" style="1" bestFit="1" customWidth="1"/>
    <col min="14346" max="14346" width="8.125" style="1" customWidth="1"/>
    <col min="14347" max="14347" width="12.375" style="1" customWidth="1"/>
    <col min="14348" max="14348" width="7" style="1" customWidth="1"/>
    <col min="14349" max="14349" width="13.125" style="1" customWidth="1"/>
    <col min="14350" max="14350" width="12.62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10" style="1" bestFit="1" customWidth="1"/>
    <col min="14599" max="14599" width="15.625" style="1" bestFit="1" customWidth="1"/>
    <col min="14600" max="14600" width="10" style="1" bestFit="1" customWidth="1"/>
    <col min="14601" max="14601" width="15.625" style="1" bestFit="1" customWidth="1"/>
    <col min="14602" max="14602" width="8.125" style="1" customWidth="1"/>
    <col min="14603" max="14603" width="12.375" style="1" customWidth="1"/>
    <col min="14604" max="14604" width="7" style="1" customWidth="1"/>
    <col min="14605" max="14605" width="13.125" style="1" customWidth="1"/>
    <col min="14606" max="14606" width="12.62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10" style="1" bestFit="1" customWidth="1"/>
    <col min="14855" max="14855" width="15.625" style="1" bestFit="1" customWidth="1"/>
    <col min="14856" max="14856" width="10" style="1" bestFit="1" customWidth="1"/>
    <col min="14857" max="14857" width="15.625" style="1" bestFit="1" customWidth="1"/>
    <col min="14858" max="14858" width="8.125" style="1" customWidth="1"/>
    <col min="14859" max="14859" width="12.375" style="1" customWidth="1"/>
    <col min="14860" max="14860" width="7" style="1" customWidth="1"/>
    <col min="14861" max="14861" width="13.125" style="1" customWidth="1"/>
    <col min="14862" max="14862" width="12.62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10" style="1" bestFit="1" customWidth="1"/>
    <col min="15111" max="15111" width="15.625" style="1" bestFit="1" customWidth="1"/>
    <col min="15112" max="15112" width="10" style="1" bestFit="1" customWidth="1"/>
    <col min="15113" max="15113" width="15.625" style="1" bestFit="1" customWidth="1"/>
    <col min="15114" max="15114" width="8.125" style="1" customWidth="1"/>
    <col min="15115" max="15115" width="12.375" style="1" customWidth="1"/>
    <col min="15116" max="15116" width="7" style="1" customWidth="1"/>
    <col min="15117" max="15117" width="13.125" style="1" customWidth="1"/>
    <col min="15118" max="15118" width="12.62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10" style="1" bestFit="1" customWidth="1"/>
    <col min="15367" max="15367" width="15.625" style="1" bestFit="1" customWidth="1"/>
    <col min="15368" max="15368" width="10" style="1" bestFit="1" customWidth="1"/>
    <col min="15369" max="15369" width="15.625" style="1" bestFit="1" customWidth="1"/>
    <col min="15370" max="15370" width="8.125" style="1" customWidth="1"/>
    <col min="15371" max="15371" width="12.375" style="1" customWidth="1"/>
    <col min="15372" max="15372" width="7" style="1" customWidth="1"/>
    <col min="15373" max="15373" width="13.125" style="1" customWidth="1"/>
    <col min="15374" max="15374" width="12.62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10" style="1" bestFit="1" customWidth="1"/>
    <col min="15623" max="15623" width="15.625" style="1" bestFit="1" customWidth="1"/>
    <col min="15624" max="15624" width="10" style="1" bestFit="1" customWidth="1"/>
    <col min="15625" max="15625" width="15.625" style="1" bestFit="1" customWidth="1"/>
    <col min="15626" max="15626" width="8.125" style="1" customWidth="1"/>
    <col min="15627" max="15627" width="12.375" style="1" customWidth="1"/>
    <col min="15628" max="15628" width="7" style="1" customWidth="1"/>
    <col min="15629" max="15629" width="13.125" style="1" customWidth="1"/>
    <col min="15630" max="15630" width="12.62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10" style="1" bestFit="1" customWidth="1"/>
    <col min="15879" max="15879" width="15.625" style="1" bestFit="1" customWidth="1"/>
    <col min="15880" max="15880" width="10" style="1" bestFit="1" customWidth="1"/>
    <col min="15881" max="15881" width="15.625" style="1" bestFit="1" customWidth="1"/>
    <col min="15882" max="15882" width="8.125" style="1" customWidth="1"/>
    <col min="15883" max="15883" width="12.375" style="1" customWidth="1"/>
    <col min="15884" max="15884" width="7" style="1" customWidth="1"/>
    <col min="15885" max="15885" width="13.125" style="1" customWidth="1"/>
    <col min="15886" max="15886" width="12.62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10" style="1" bestFit="1" customWidth="1"/>
    <col min="16135" max="16135" width="15.625" style="1" bestFit="1" customWidth="1"/>
    <col min="16136" max="16136" width="10" style="1" bestFit="1" customWidth="1"/>
    <col min="16137" max="16137" width="15.625" style="1" bestFit="1" customWidth="1"/>
    <col min="16138" max="16138" width="8.125" style="1" customWidth="1"/>
    <col min="16139" max="16139" width="12.375" style="1" customWidth="1"/>
    <col min="16140" max="16140" width="7" style="1" customWidth="1"/>
    <col min="16141" max="16141" width="13.125" style="1" customWidth="1"/>
    <col min="16142" max="16142" width="12.62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20</v>
      </c>
      <c r="I7" s="28" t="s">
        <v>19</v>
      </c>
      <c r="J7" s="28" t="s">
        <v>20</v>
      </c>
      <c r="K7" s="28" t="s">
        <v>21</v>
      </c>
      <c r="L7" s="28" t="s">
        <v>20</v>
      </c>
      <c r="M7" s="28" t="s">
        <v>19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  <c r="L8" s="32" t="s">
        <v>28</v>
      </c>
      <c r="M8" s="32" t="s">
        <v>29</v>
      </c>
      <c r="N8" s="33"/>
      <c r="O8" s="25"/>
    </row>
    <row r="9" spans="1:15" x14ac:dyDescent="0.25">
      <c r="A9" s="34" t="s">
        <v>30</v>
      </c>
      <c r="B9" s="20"/>
      <c r="C9" s="21"/>
      <c r="D9" s="22" t="s">
        <v>31</v>
      </c>
      <c r="E9" s="23"/>
      <c r="F9" s="35">
        <f t="shared" ref="F9:G38" si="0">SUM(H9,J9,L9)</f>
        <v>1689</v>
      </c>
      <c r="G9" s="35">
        <f t="shared" si="0"/>
        <v>7725381</v>
      </c>
      <c r="H9" s="35">
        <f t="shared" ref="H9:N9" si="1">SUM(H11,H12)</f>
        <v>1646</v>
      </c>
      <c r="I9" s="35">
        <f t="shared" si="1"/>
        <v>7720575</v>
      </c>
      <c r="J9" s="35">
        <f t="shared" si="1"/>
        <v>43</v>
      </c>
      <c r="K9" s="35">
        <f t="shared" si="1"/>
        <v>4806</v>
      </c>
      <c r="L9" s="35">
        <f t="shared" si="1"/>
        <v>0</v>
      </c>
      <c r="M9" s="35">
        <f t="shared" si="1"/>
        <v>0</v>
      </c>
      <c r="N9" s="35">
        <f t="shared" si="1"/>
        <v>140</v>
      </c>
      <c r="O9" s="36" t="s">
        <v>32</v>
      </c>
    </row>
    <row r="10" spans="1:15" x14ac:dyDescent="0.25">
      <c r="A10" s="37"/>
      <c r="B10" s="37"/>
      <c r="C10" s="27"/>
      <c r="D10" s="22" t="s">
        <v>33</v>
      </c>
      <c r="E10" s="23"/>
      <c r="F10" s="35">
        <f t="shared" si="0"/>
        <v>98383</v>
      </c>
      <c r="G10" s="35">
        <f t="shared" si="0"/>
        <v>765925995</v>
      </c>
      <c r="H10" s="35">
        <f t="shared" ref="H10:N10" si="2">SUM(H13,H14)</f>
        <v>98015</v>
      </c>
      <c r="I10" s="35">
        <f t="shared" si="2"/>
        <v>765876153</v>
      </c>
      <c r="J10" s="35">
        <f t="shared" si="2"/>
        <v>366</v>
      </c>
      <c r="K10" s="35">
        <f t="shared" si="2"/>
        <v>38623</v>
      </c>
      <c r="L10" s="35">
        <f t="shared" si="2"/>
        <v>2</v>
      </c>
      <c r="M10" s="35">
        <f t="shared" si="2"/>
        <v>11219</v>
      </c>
      <c r="N10" s="35">
        <f t="shared" si="2"/>
        <v>1580</v>
      </c>
      <c r="O10" s="38">
        <f>[1]徵起數!$N$18</f>
        <v>550999</v>
      </c>
    </row>
    <row r="11" spans="1:15" x14ac:dyDescent="0.25">
      <c r="A11" s="39"/>
      <c r="B11" s="39"/>
      <c r="C11" s="40"/>
      <c r="D11" s="41" t="s">
        <v>34</v>
      </c>
      <c r="E11" s="28" t="s">
        <v>35</v>
      </c>
      <c r="F11" s="35">
        <f t="shared" si="0"/>
        <v>967</v>
      </c>
      <c r="G11" s="35">
        <f t="shared" si="0"/>
        <v>5300424</v>
      </c>
      <c r="H11" s="35">
        <f t="shared" ref="H11:N11" si="3">SUM(H15,H37)</f>
        <v>924</v>
      </c>
      <c r="I11" s="35">
        <f t="shared" si="3"/>
        <v>5295618</v>
      </c>
      <c r="J11" s="35">
        <f t="shared" si="3"/>
        <v>43</v>
      </c>
      <c r="K11" s="35">
        <f t="shared" si="3"/>
        <v>4806</v>
      </c>
      <c r="L11" s="35">
        <f t="shared" si="3"/>
        <v>0</v>
      </c>
      <c r="M11" s="35">
        <f t="shared" si="3"/>
        <v>0</v>
      </c>
      <c r="N11" s="35">
        <f t="shared" si="3"/>
        <v>134</v>
      </c>
      <c r="O11" s="42"/>
    </row>
    <row r="12" spans="1:15" x14ac:dyDescent="0.25">
      <c r="A12" s="39"/>
      <c r="B12" s="39"/>
      <c r="C12" s="40"/>
      <c r="D12" s="41" t="s">
        <v>36</v>
      </c>
      <c r="E12" s="28" t="s">
        <v>37</v>
      </c>
      <c r="F12" s="35">
        <f t="shared" si="0"/>
        <v>722</v>
      </c>
      <c r="G12" s="35">
        <f t="shared" si="0"/>
        <v>2424957</v>
      </c>
      <c r="H12" s="35">
        <f t="shared" ref="H12:N12" si="4">H16</f>
        <v>722</v>
      </c>
      <c r="I12" s="35">
        <f t="shared" si="4"/>
        <v>2424957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6</v>
      </c>
      <c r="O12" s="42"/>
    </row>
    <row r="13" spans="1:15" x14ac:dyDescent="0.25">
      <c r="A13" s="39"/>
      <c r="B13" s="39"/>
      <c r="C13" s="40"/>
      <c r="D13" s="43" t="s">
        <v>38</v>
      </c>
      <c r="E13" s="28" t="s">
        <v>39</v>
      </c>
      <c r="F13" s="35">
        <f t="shared" si="0"/>
        <v>93503</v>
      </c>
      <c r="G13" s="35">
        <f t="shared" si="0"/>
        <v>748830202</v>
      </c>
      <c r="H13" s="35">
        <f t="shared" ref="H13:N13" si="5">SUM(H17,H38)</f>
        <v>93135</v>
      </c>
      <c r="I13" s="35">
        <f t="shared" si="5"/>
        <v>748780360</v>
      </c>
      <c r="J13" s="35">
        <f t="shared" si="5"/>
        <v>366</v>
      </c>
      <c r="K13" s="35">
        <f t="shared" si="5"/>
        <v>38623</v>
      </c>
      <c r="L13" s="35">
        <f t="shared" si="5"/>
        <v>2</v>
      </c>
      <c r="M13" s="35">
        <f t="shared" si="5"/>
        <v>11219</v>
      </c>
      <c r="N13" s="35">
        <f t="shared" si="5"/>
        <v>1558</v>
      </c>
      <c r="O13" s="42"/>
    </row>
    <row r="14" spans="1:15" x14ac:dyDescent="0.25">
      <c r="A14" s="44"/>
      <c r="B14" s="44"/>
      <c r="C14" s="45"/>
      <c r="D14" s="46" t="s">
        <v>40</v>
      </c>
      <c r="E14" s="28" t="s">
        <v>37</v>
      </c>
      <c r="F14" s="35">
        <f t="shared" si="0"/>
        <v>4880</v>
      </c>
      <c r="G14" s="35">
        <f t="shared" si="0"/>
        <v>17095793</v>
      </c>
      <c r="H14" s="35">
        <f t="shared" ref="H14:N14" si="6">H18</f>
        <v>4880</v>
      </c>
      <c r="I14" s="35">
        <f t="shared" si="6"/>
        <v>17095793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22</v>
      </c>
      <c r="O14" s="42"/>
    </row>
    <row r="15" spans="1:15" x14ac:dyDescent="0.25">
      <c r="A15" s="47" t="s">
        <v>41</v>
      </c>
      <c r="B15" s="48" t="s">
        <v>42</v>
      </c>
      <c r="C15" s="21"/>
      <c r="D15" s="43" t="s">
        <v>43</v>
      </c>
      <c r="E15" s="28" t="s">
        <v>44</v>
      </c>
      <c r="F15" s="35">
        <f t="shared" si="0"/>
        <v>867</v>
      </c>
      <c r="G15" s="35">
        <f t="shared" si="0"/>
        <v>5259706</v>
      </c>
      <c r="H15" s="35">
        <f t="shared" ref="H15:N15" si="7">SUM(H19,H29,H25,H35)</f>
        <v>824</v>
      </c>
      <c r="I15" s="35">
        <f t="shared" si="7"/>
        <v>5254900</v>
      </c>
      <c r="J15" s="35">
        <f t="shared" si="7"/>
        <v>43</v>
      </c>
      <c r="K15" s="35">
        <f t="shared" si="7"/>
        <v>4806</v>
      </c>
      <c r="L15" s="35">
        <f t="shared" si="7"/>
        <v>0</v>
      </c>
      <c r="M15" s="35">
        <f t="shared" si="7"/>
        <v>0</v>
      </c>
      <c r="N15" s="35">
        <f t="shared" si="7"/>
        <v>134</v>
      </c>
      <c r="O15" s="42"/>
    </row>
    <row r="16" spans="1:15" x14ac:dyDescent="0.25">
      <c r="A16" s="49"/>
      <c r="B16" s="50"/>
      <c r="C16" s="27"/>
      <c r="D16" s="46" t="s">
        <v>45</v>
      </c>
      <c r="E16" s="28" t="s">
        <v>37</v>
      </c>
      <c r="F16" s="35">
        <f t="shared" si="0"/>
        <v>722</v>
      </c>
      <c r="G16" s="35">
        <f t="shared" si="0"/>
        <v>2424957</v>
      </c>
      <c r="H16" s="35">
        <f t="shared" ref="H16:N16" si="8">SUM(H22,H26,H30)</f>
        <v>722</v>
      </c>
      <c r="I16" s="35">
        <f t="shared" si="8"/>
        <v>2424957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6</v>
      </c>
      <c r="O16" s="42"/>
    </row>
    <row r="17" spans="1:15" x14ac:dyDescent="0.25">
      <c r="A17" s="49"/>
      <c r="B17" s="50"/>
      <c r="C17" s="27"/>
      <c r="D17" s="43" t="s">
        <v>46</v>
      </c>
      <c r="E17" s="28" t="s">
        <v>39</v>
      </c>
      <c r="F17" s="35">
        <f t="shared" si="0"/>
        <v>89359</v>
      </c>
      <c r="G17" s="35">
        <f t="shared" si="0"/>
        <v>742248556</v>
      </c>
      <c r="H17" s="35">
        <f t="shared" ref="H17:N17" si="9">SUM(H20,H27,H31,H36)</f>
        <v>88991</v>
      </c>
      <c r="I17" s="35">
        <f t="shared" si="9"/>
        <v>742198714</v>
      </c>
      <c r="J17" s="35">
        <f t="shared" si="9"/>
        <v>366</v>
      </c>
      <c r="K17" s="35">
        <f t="shared" si="9"/>
        <v>38623</v>
      </c>
      <c r="L17" s="35">
        <f t="shared" si="9"/>
        <v>2</v>
      </c>
      <c r="M17" s="35">
        <f t="shared" si="9"/>
        <v>11219</v>
      </c>
      <c r="N17" s="35">
        <f t="shared" si="9"/>
        <v>1552</v>
      </c>
      <c r="O17" s="42"/>
    </row>
    <row r="18" spans="1:15" x14ac:dyDescent="0.25">
      <c r="A18" s="49"/>
      <c r="B18" s="51"/>
      <c r="C18" s="31"/>
      <c r="D18" s="46" t="s">
        <v>47</v>
      </c>
      <c r="E18" s="43" t="s">
        <v>37</v>
      </c>
      <c r="F18" s="35">
        <f t="shared" si="0"/>
        <v>4880</v>
      </c>
      <c r="G18" s="35">
        <f t="shared" si="0"/>
        <v>17095793</v>
      </c>
      <c r="H18" s="35">
        <f t="shared" ref="H18:N18" si="10">SUM(H24,H28,H32)</f>
        <v>4880</v>
      </c>
      <c r="I18" s="35">
        <f t="shared" si="10"/>
        <v>17095793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22</v>
      </c>
      <c r="O18" s="42"/>
    </row>
    <row r="19" spans="1:15" x14ac:dyDescent="0.25">
      <c r="A19" s="49"/>
      <c r="B19" s="52" t="s">
        <v>48</v>
      </c>
      <c r="C19" s="53" t="s">
        <v>49</v>
      </c>
      <c r="D19" s="54" t="s">
        <v>50</v>
      </c>
      <c r="E19" s="55"/>
      <c r="F19" s="35">
        <f t="shared" si="0"/>
        <v>535</v>
      </c>
      <c r="G19" s="35">
        <f t="shared" si="0"/>
        <v>2342775</v>
      </c>
      <c r="H19" s="56">
        <f>[1]徵起數!J$4</f>
        <v>492</v>
      </c>
      <c r="I19" s="56">
        <f>[1]徵起數!K$4</f>
        <v>2337969</v>
      </c>
      <c r="J19" s="56">
        <f>[1]徵起數!J$5</f>
        <v>43</v>
      </c>
      <c r="K19" s="56">
        <f>[1]徵起數!K$5</f>
        <v>4806</v>
      </c>
      <c r="L19" s="56">
        <f>[1]徵起數!J$16</f>
        <v>0</v>
      </c>
      <c r="M19" s="56">
        <f>[1]徵起數!K$16</f>
        <v>0</v>
      </c>
      <c r="N19" s="56">
        <f>[1]徵起數!$J$34</f>
        <v>121</v>
      </c>
      <c r="O19" s="42"/>
    </row>
    <row r="20" spans="1:15" x14ac:dyDescent="0.25">
      <c r="A20" s="49"/>
      <c r="B20" s="57"/>
      <c r="C20" s="58"/>
      <c r="D20" s="54" t="s">
        <v>51</v>
      </c>
      <c r="E20" s="55"/>
      <c r="F20" s="35">
        <f t="shared" si="0"/>
        <v>76701</v>
      </c>
      <c r="G20" s="35">
        <f t="shared" si="0"/>
        <v>684246485</v>
      </c>
      <c r="H20" s="59">
        <f>SUM(H19+[2]十月!H20)</f>
        <v>76333</v>
      </c>
      <c r="I20" s="59">
        <f>SUM(I19+[2]十月!I20)</f>
        <v>684196643</v>
      </c>
      <c r="J20" s="59">
        <f>SUM(J19+[2]十月!J20)</f>
        <v>366</v>
      </c>
      <c r="K20" s="59">
        <f>SUM(K19+[2]十月!K20)</f>
        <v>38623</v>
      </c>
      <c r="L20" s="59">
        <f>SUM(L19+[2]十月!L20)</f>
        <v>2</v>
      </c>
      <c r="M20" s="59">
        <f>SUM(M19+[2]十月!M20)</f>
        <v>11219</v>
      </c>
      <c r="N20" s="59">
        <f>SUM(N19+[2]十月!N20)</f>
        <v>1511</v>
      </c>
      <c r="O20" s="42"/>
    </row>
    <row r="21" spans="1:15" x14ac:dyDescent="0.25">
      <c r="A21" s="49"/>
      <c r="B21" s="57"/>
      <c r="C21" s="53" t="s">
        <v>52</v>
      </c>
      <c r="D21" s="43" t="s">
        <v>34</v>
      </c>
      <c r="E21" s="28" t="s">
        <v>44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45</v>
      </c>
      <c r="E22" s="28" t="s">
        <v>53</v>
      </c>
      <c r="F22" s="35">
        <f t="shared" si="0"/>
        <v>357</v>
      </c>
      <c r="G22" s="35">
        <f t="shared" si="0"/>
        <v>821702</v>
      </c>
      <c r="H22" s="56">
        <f>[1]徵起數!J$6</f>
        <v>357</v>
      </c>
      <c r="I22" s="56">
        <f>[1]徵起數!K$6</f>
        <v>821702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46</v>
      </c>
      <c r="E23" s="28" t="s">
        <v>44</v>
      </c>
      <c r="F23" s="35">
        <f t="shared" si="0"/>
        <v>0</v>
      </c>
      <c r="G23" s="35">
        <f t="shared" si="0"/>
        <v>0</v>
      </c>
      <c r="H23" s="59">
        <f>SUM(H21+[2]十月!H23)</f>
        <v>0</v>
      </c>
      <c r="I23" s="59">
        <f>SUM(I21+[2]十月!I23)</f>
        <v>0</v>
      </c>
      <c r="J23" s="59">
        <f>SUM(J21+[2]十月!J23)</f>
        <v>0</v>
      </c>
      <c r="K23" s="59">
        <f>SUM(K21+[2]十月!K23)</f>
        <v>0</v>
      </c>
      <c r="L23" s="59">
        <f>SUM(L21+[2]十月!L23)</f>
        <v>0</v>
      </c>
      <c r="M23" s="59">
        <f>SUM(M21+[2]十月!M23)</f>
        <v>0</v>
      </c>
      <c r="N23" s="59">
        <f>SUM(N21+[2]十月!N23)</f>
        <v>0</v>
      </c>
      <c r="O23" s="42"/>
    </row>
    <row r="24" spans="1:15" x14ac:dyDescent="0.25">
      <c r="A24" s="49"/>
      <c r="B24" s="62"/>
      <c r="C24" s="58"/>
      <c r="D24" s="46" t="s">
        <v>47</v>
      </c>
      <c r="E24" s="28" t="s">
        <v>37</v>
      </c>
      <c r="F24" s="35">
        <f t="shared" si="0"/>
        <v>1742</v>
      </c>
      <c r="G24" s="35">
        <f t="shared" si="0"/>
        <v>3608801</v>
      </c>
      <c r="H24" s="59">
        <f>SUM(H22+[2]十月!H24)</f>
        <v>1742</v>
      </c>
      <c r="I24" s="59">
        <f>SUM(I22+[2]十月!I24)</f>
        <v>3608801</v>
      </c>
      <c r="J24" s="59">
        <f>SUM(J22+[2]十月!J24)</f>
        <v>0</v>
      </c>
      <c r="K24" s="59">
        <f>SUM(K22+[2]十月!K24)</f>
        <v>0</v>
      </c>
      <c r="L24" s="59">
        <f>SUM(L22+[2]十月!L24)</f>
        <v>0</v>
      </c>
      <c r="M24" s="59">
        <f>SUM(M22+[2]十月!M24)</f>
        <v>0</v>
      </c>
      <c r="N24" s="59">
        <f>SUM(N22+[2]十月!N24)</f>
        <v>0</v>
      </c>
      <c r="O24" s="42"/>
    </row>
    <row r="25" spans="1:15" x14ac:dyDescent="0.25">
      <c r="A25" s="49"/>
      <c r="B25" s="63" t="s">
        <v>54</v>
      </c>
      <c r="C25" s="64"/>
      <c r="D25" s="43" t="s">
        <v>34</v>
      </c>
      <c r="E25" s="28" t="s">
        <v>55</v>
      </c>
      <c r="F25" s="35">
        <f t="shared" si="0"/>
        <v>0</v>
      </c>
      <c r="G25" s="35">
        <f t="shared" si="0"/>
        <v>0</v>
      </c>
      <c r="H25" s="56">
        <f>[1]徵起數!J$7</f>
        <v>0</v>
      </c>
      <c r="I25" s="56">
        <f>[1]徵起數!K$7</f>
        <v>0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45</v>
      </c>
      <c r="E26" s="28" t="s">
        <v>37</v>
      </c>
      <c r="F26" s="35">
        <f t="shared" si="0"/>
        <v>78</v>
      </c>
      <c r="G26" s="35">
        <f t="shared" si="0"/>
        <v>243384</v>
      </c>
      <c r="H26" s="56">
        <f>[1]徵起數!J$8</f>
        <v>78</v>
      </c>
      <c r="I26" s="56">
        <f>[1]徵起數!K$8</f>
        <v>243384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6</v>
      </c>
      <c r="O26" s="42"/>
    </row>
    <row r="27" spans="1:15" x14ac:dyDescent="0.25">
      <c r="A27" s="49"/>
      <c r="B27" s="65"/>
      <c r="C27" s="66"/>
      <c r="D27" s="43" t="s">
        <v>46</v>
      </c>
      <c r="E27" s="28" t="s">
        <v>44</v>
      </c>
      <c r="F27" s="35">
        <f t="shared" si="0"/>
        <v>82</v>
      </c>
      <c r="G27" s="35">
        <f t="shared" si="0"/>
        <v>726058</v>
      </c>
      <c r="H27" s="59">
        <f>SUM(H25+[2]十月!H27)</f>
        <v>82</v>
      </c>
      <c r="I27" s="59">
        <f>SUM(I25+[2]十月!I27)</f>
        <v>726058</v>
      </c>
      <c r="J27" s="59">
        <f>SUM(J25+[2]十月!J27)</f>
        <v>0</v>
      </c>
      <c r="K27" s="59">
        <f>SUM(K25+[2]十月!K27)</f>
        <v>0</v>
      </c>
      <c r="L27" s="59">
        <f>SUM(L25+[2]十月!L27)</f>
        <v>0</v>
      </c>
      <c r="M27" s="59">
        <f>SUM(M25+[2]十月!M27)</f>
        <v>0</v>
      </c>
      <c r="N27" s="59">
        <f>SUM(N25+[2]十月!N27)</f>
        <v>0</v>
      </c>
      <c r="O27" s="42"/>
    </row>
    <row r="28" spans="1:15" x14ac:dyDescent="0.25">
      <c r="A28" s="49"/>
      <c r="B28" s="67"/>
      <c r="C28" s="68"/>
      <c r="D28" s="46" t="s">
        <v>56</v>
      </c>
      <c r="E28" s="28" t="s">
        <v>37</v>
      </c>
      <c r="F28" s="35">
        <f t="shared" si="0"/>
        <v>1763</v>
      </c>
      <c r="G28" s="35">
        <f t="shared" si="0"/>
        <v>5484319</v>
      </c>
      <c r="H28" s="59">
        <f>SUM(H26+[2]十月!H28)</f>
        <v>1763</v>
      </c>
      <c r="I28" s="59">
        <f>SUM(I26+[2]十月!I28)</f>
        <v>5484319</v>
      </c>
      <c r="J28" s="59">
        <f>SUM(J26+[2]十月!J28)</f>
        <v>0</v>
      </c>
      <c r="K28" s="59">
        <f>SUM(K26+[2]十月!K28)</f>
        <v>0</v>
      </c>
      <c r="L28" s="59">
        <f>SUM(L26+[2]十月!L28)</f>
        <v>0</v>
      </c>
      <c r="M28" s="59">
        <f>SUM(M26+[2]十月!M28)</f>
        <v>0</v>
      </c>
      <c r="N28" s="59">
        <f>SUM(N26+[2]十月!N28)</f>
        <v>22</v>
      </c>
      <c r="O28" s="42"/>
    </row>
    <row r="29" spans="1:15" x14ac:dyDescent="0.25">
      <c r="A29" s="49"/>
      <c r="B29" s="48" t="s">
        <v>57</v>
      </c>
      <c r="C29" s="21"/>
      <c r="D29" s="43" t="s">
        <v>34</v>
      </c>
      <c r="E29" s="28" t="s">
        <v>55</v>
      </c>
      <c r="F29" s="35">
        <f t="shared" si="0"/>
        <v>61</v>
      </c>
      <c r="G29" s="35">
        <f t="shared" si="0"/>
        <v>98100</v>
      </c>
      <c r="H29" s="56">
        <f>[1]徵起數!J$10</f>
        <v>61</v>
      </c>
      <c r="I29" s="56">
        <f>[1]徵起數!K$10</f>
        <v>98100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13</v>
      </c>
      <c r="O29" s="42"/>
    </row>
    <row r="30" spans="1:15" x14ac:dyDescent="0.25">
      <c r="A30" s="49"/>
      <c r="B30" s="50"/>
      <c r="C30" s="27"/>
      <c r="D30" s="46" t="s">
        <v>58</v>
      </c>
      <c r="E30" s="28" t="s">
        <v>53</v>
      </c>
      <c r="F30" s="35">
        <f t="shared" si="0"/>
        <v>287</v>
      </c>
      <c r="G30" s="35">
        <f t="shared" si="0"/>
        <v>1359871</v>
      </c>
      <c r="H30" s="56">
        <f>[1]徵起數!J$12</f>
        <v>287</v>
      </c>
      <c r="I30" s="56">
        <f>[1]徵起數!K$12</f>
        <v>1359871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59</v>
      </c>
      <c r="E31" s="28" t="s">
        <v>60</v>
      </c>
      <c r="F31" s="35">
        <f t="shared" si="0"/>
        <v>11334</v>
      </c>
      <c r="G31" s="35">
        <f t="shared" si="0"/>
        <v>44286170</v>
      </c>
      <c r="H31" s="59">
        <f>SUM(H29+[2]十月!H31)</f>
        <v>11334</v>
      </c>
      <c r="I31" s="59">
        <f>SUM(I29+[2]十月!I31)</f>
        <v>44286170</v>
      </c>
      <c r="J31" s="59">
        <f>SUM(J29+[2]十月!J31)</f>
        <v>0</v>
      </c>
      <c r="K31" s="59">
        <f>SUM(K29+[2]十月!K31)</f>
        <v>0</v>
      </c>
      <c r="L31" s="59">
        <f>SUM(L29+[2]十月!L31)</f>
        <v>0</v>
      </c>
      <c r="M31" s="59">
        <f>SUM(M29+[2]十月!M31)</f>
        <v>0</v>
      </c>
      <c r="N31" s="59">
        <f>SUM(N29+[2]十月!N31)</f>
        <v>41</v>
      </c>
      <c r="O31" s="42"/>
    </row>
    <row r="32" spans="1:15" x14ac:dyDescent="0.25">
      <c r="A32" s="49"/>
      <c r="B32" s="51"/>
      <c r="C32" s="31"/>
      <c r="D32" s="46" t="s">
        <v>61</v>
      </c>
      <c r="E32" s="43" t="s">
        <v>62</v>
      </c>
      <c r="F32" s="35">
        <f t="shared" si="0"/>
        <v>1375</v>
      </c>
      <c r="G32" s="35">
        <f t="shared" si="0"/>
        <v>8002673</v>
      </c>
      <c r="H32" s="59">
        <f>SUM(H30+[2]十月!H32)</f>
        <v>1375</v>
      </c>
      <c r="I32" s="59">
        <f>SUM(I30+[2]十月!I32)</f>
        <v>8002673</v>
      </c>
      <c r="J32" s="59">
        <f>SUM(J30+[2]十月!J32)</f>
        <v>0</v>
      </c>
      <c r="K32" s="59">
        <f>SUM(K30+[2]十月!K32)</f>
        <v>0</v>
      </c>
      <c r="L32" s="59">
        <f>SUM(L30+[2]十月!L32)</f>
        <v>0</v>
      </c>
      <c r="M32" s="59">
        <f>SUM(M30+[2]十月!M32)</f>
        <v>0</v>
      </c>
      <c r="N32" s="59">
        <f>SUM(N30+[2]十月!N32)</f>
        <v>0</v>
      </c>
      <c r="O32" s="42"/>
    </row>
    <row r="33" spans="1:15" x14ac:dyDescent="0.25">
      <c r="A33" s="49"/>
      <c r="B33" s="69" t="s">
        <v>63</v>
      </c>
      <c r="C33" s="21"/>
      <c r="D33" s="54" t="s">
        <v>64</v>
      </c>
      <c r="E33" s="55"/>
      <c r="F33" s="35">
        <f t="shared" si="0"/>
        <v>0</v>
      </c>
      <c r="G33" s="35">
        <f t="shared" si="0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65</v>
      </c>
      <c r="E34" s="55"/>
      <c r="F34" s="35">
        <f t="shared" si="0"/>
        <v>0</v>
      </c>
      <c r="G34" s="35">
        <f t="shared" si="0"/>
        <v>0</v>
      </c>
      <c r="H34" s="59">
        <f>SUM(H33+[2]十月!H34)</f>
        <v>0</v>
      </c>
      <c r="I34" s="59">
        <f>SUM(I33+[2]十月!I34)</f>
        <v>0</v>
      </c>
      <c r="J34" s="59">
        <f>SUM(J33+[2]十月!J34)</f>
        <v>0</v>
      </c>
      <c r="K34" s="59">
        <f>SUM(K33+[2]十月!K34)</f>
        <v>0</v>
      </c>
      <c r="L34" s="59">
        <f>SUM(L33+[2]十月!L34)</f>
        <v>0</v>
      </c>
      <c r="M34" s="59">
        <f>SUM(M33+[2]十月!M34)</f>
        <v>0</v>
      </c>
      <c r="N34" s="59">
        <f>SUM(N33+[2]十月!N34)</f>
        <v>0</v>
      </c>
      <c r="O34" s="42"/>
    </row>
    <row r="35" spans="1:15" x14ac:dyDescent="0.25">
      <c r="A35" s="49"/>
      <c r="B35" s="70" t="s">
        <v>66</v>
      </c>
      <c r="C35" s="70"/>
      <c r="D35" s="54" t="s">
        <v>67</v>
      </c>
      <c r="E35" s="55"/>
      <c r="F35" s="35">
        <f t="shared" si="0"/>
        <v>271</v>
      </c>
      <c r="G35" s="35">
        <f t="shared" si="0"/>
        <v>2818831</v>
      </c>
      <c r="H35" s="56">
        <f>[1]徵起數!J$14</f>
        <v>271</v>
      </c>
      <c r="I35" s="56">
        <f>[1]徵起數!K$14</f>
        <v>2818831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65</v>
      </c>
      <c r="E36" s="55"/>
      <c r="F36" s="35">
        <f t="shared" si="0"/>
        <v>1242</v>
      </c>
      <c r="G36" s="35">
        <f t="shared" si="0"/>
        <v>12989843</v>
      </c>
      <c r="H36" s="59">
        <f>SUM(H35+[2]十月!H36)</f>
        <v>1242</v>
      </c>
      <c r="I36" s="59">
        <f>SUM(I35+[2]十月!I36)</f>
        <v>12989843</v>
      </c>
      <c r="J36" s="59">
        <f>SUM(J35+[2]十月!J36)</f>
        <v>0</v>
      </c>
      <c r="K36" s="59">
        <f>SUM(K35+[2]十月!K36)</f>
        <v>0</v>
      </c>
      <c r="L36" s="59">
        <f>SUM(L35+[2]十月!L36)</f>
        <v>0</v>
      </c>
      <c r="M36" s="59">
        <f>SUM(M35+[2]十月!M36)</f>
        <v>0</v>
      </c>
      <c r="N36" s="59">
        <f>SUM(N35+[2]十月!N36)</f>
        <v>0</v>
      </c>
      <c r="O36" s="42"/>
    </row>
    <row r="37" spans="1:15" x14ac:dyDescent="0.25">
      <c r="A37" s="20" t="s">
        <v>68</v>
      </c>
      <c r="B37" s="20"/>
      <c r="C37" s="21"/>
      <c r="D37" s="54" t="s">
        <v>67</v>
      </c>
      <c r="E37" s="55"/>
      <c r="F37" s="35">
        <f t="shared" si="0"/>
        <v>100</v>
      </c>
      <c r="G37" s="35">
        <f t="shared" si="0"/>
        <v>40718</v>
      </c>
      <c r="H37" s="56">
        <f>[1]徵起數!J$13</f>
        <v>100</v>
      </c>
      <c r="I37" s="56">
        <f>[1]徵起數!K$13</f>
        <v>40718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0</v>
      </c>
      <c r="O37" s="42"/>
    </row>
    <row r="38" spans="1:15" x14ac:dyDescent="0.25">
      <c r="A38" s="30"/>
      <c r="B38" s="30"/>
      <c r="C38" s="31"/>
      <c r="D38" s="54" t="s">
        <v>69</v>
      </c>
      <c r="E38" s="55"/>
      <c r="F38" s="35">
        <f t="shared" si="0"/>
        <v>4144</v>
      </c>
      <c r="G38" s="35">
        <f t="shared" si="0"/>
        <v>6581646</v>
      </c>
      <c r="H38" s="59">
        <f>SUM(H37+[2]十月!H38)</f>
        <v>4144</v>
      </c>
      <c r="I38" s="59">
        <f>SUM(I37+[2]十月!I38)</f>
        <v>6581646</v>
      </c>
      <c r="J38" s="59">
        <f>SUM(J37+[2]十月!J38)</f>
        <v>0</v>
      </c>
      <c r="K38" s="59">
        <f>SUM(K37+[2]十月!K38)</f>
        <v>0</v>
      </c>
      <c r="L38" s="59">
        <f>SUM(L37+[2]十月!L38)</f>
        <v>0</v>
      </c>
      <c r="M38" s="59">
        <f>SUM(M37+[2]十月!M38)</f>
        <v>0</v>
      </c>
      <c r="N38" s="59">
        <f>SUM(N37+[2]十月!N38)</f>
        <v>6</v>
      </c>
      <c r="O38" s="42"/>
    </row>
    <row r="39" spans="1:15" x14ac:dyDescent="0.25">
      <c r="A39" s="72" t="s">
        <v>70</v>
      </c>
      <c r="B39" s="72"/>
      <c r="C39" s="73" t="s">
        <v>71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72</v>
      </c>
      <c r="B40" s="75"/>
      <c r="C40" s="76" t="s">
        <v>73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74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75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76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77</v>
      </c>
    </row>
    <row r="46" spans="1:15" x14ac:dyDescent="0.25">
      <c r="A46" s="73" t="s">
        <v>78</v>
      </c>
      <c r="B46" s="78"/>
      <c r="F46" s="81" t="s">
        <v>79</v>
      </c>
      <c r="I46" s="74" t="s">
        <v>80</v>
      </c>
      <c r="M46" s="82" t="s">
        <v>81</v>
      </c>
    </row>
    <row r="47" spans="1:15" x14ac:dyDescent="0.25">
      <c r="A47" s="78"/>
      <c r="B47" s="78"/>
      <c r="F47" s="39"/>
      <c r="I47" s="74" t="s">
        <v>82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2020-12-03T06:22:08Z</dcterms:created>
  <dcterms:modified xsi:type="dcterms:W3CDTF">2020-12-03T06:22:46Z</dcterms:modified>
</cp:coreProperties>
</file>