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G38" i="1" s="1"/>
  <c r="J38" i="1"/>
  <c r="I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I36" i="1" s="1"/>
  <c r="G36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J32" i="1"/>
  <c r="I32" i="1"/>
  <c r="G32" i="1"/>
  <c r="N31" i="1"/>
  <c r="M31" i="1"/>
  <c r="L31" i="1"/>
  <c r="K31" i="1"/>
  <c r="J31" i="1"/>
  <c r="H31" i="1"/>
  <c r="F31" i="1" s="1"/>
  <c r="I30" i="1"/>
  <c r="H30" i="1"/>
  <c r="F30" i="1" s="1"/>
  <c r="G30" i="1"/>
  <c r="N29" i="1"/>
  <c r="I29" i="1"/>
  <c r="I15" i="1" s="1"/>
  <c r="H29" i="1"/>
  <c r="F29" i="1" s="1"/>
  <c r="N28" i="1"/>
  <c r="N18" i="1" s="1"/>
  <c r="N14" i="1" s="1"/>
  <c r="M28" i="1"/>
  <c r="L28" i="1"/>
  <c r="K28" i="1"/>
  <c r="J28" i="1"/>
  <c r="J18" i="1" s="1"/>
  <c r="J14" i="1" s="1"/>
  <c r="I28" i="1"/>
  <c r="G28" i="1" s="1"/>
  <c r="N27" i="1"/>
  <c r="M27" i="1"/>
  <c r="L27" i="1"/>
  <c r="K27" i="1"/>
  <c r="J27" i="1"/>
  <c r="I27" i="1"/>
  <c r="G27" i="1"/>
  <c r="N26" i="1"/>
  <c r="N16" i="1" s="1"/>
  <c r="N12" i="1" s="1"/>
  <c r="I26" i="1"/>
  <c r="H26" i="1"/>
  <c r="H28" i="1" s="1"/>
  <c r="F28" i="1" s="1"/>
  <c r="G26" i="1"/>
  <c r="I25" i="1"/>
  <c r="H25" i="1"/>
  <c r="F25" i="1" s="1"/>
  <c r="G25" i="1"/>
  <c r="N24" i="1"/>
  <c r="M24" i="1"/>
  <c r="M18" i="1" s="1"/>
  <c r="M14" i="1" s="1"/>
  <c r="L24" i="1"/>
  <c r="L18" i="1" s="1"/>
  <c r="L14" i="1" s="1"/>
  <c r="K24" i="1"/>
  <c r="J24" i="1"/>
  <c r="I24" i="1"/>
  <c r="G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H24" i="1" s="1"/>
  <c r="F22" i="1"/>
  <c r="G21" i="1"/>
  <c r="F21" i="1"/>
  <c r="M20" i="1"/>
  <c r="M17" i="1" s="1"/>
  <c r="M13" i="1" s="1"/>
  <c r="K20" i="1"/>
  <c r="K17" i="1" s="1"/>
  <c r="K13" i="1" s="1"/>
  <c r="K10" i="1" s="1"/>
  <c r="I20" i="1"/>
  <c r="G20" i="1" s="1"/>
  <c r="N19" i="1"/>
  <c r="N20" i="1" s="1"/>
  <c r="N17" i="1" s="1"/>
  <c r="N13" i="1" s="1"/>
  <c r="N10" i="1" s="1"/>
  <c r="M19" i="1"/>
  <c r="L19" i="1"/>
  <c r="L20" i="1" s="1"/>
  <c r="L17" i="1" s="1"/>
  <c r="L13" i="1" s="1"/>
  <c r="K19" i="1"/>
  <c r="J19" i="1"/>
  <c r="F19" i="1" s="1"/>
  <c r="I19" i="1"/>
  <c r="G19" i="1" s="1"/>
  <c r="H19" i="1"/>
  <c r="H20" i="1" s="1"/>
  <c r="K18" i="1"/>
  <c r="M16" i="1"/>
  <c r="L16" i="1"/>
  <c r="K16" i="1"/>
  <c r="J16" i="1"/>
  <c r="I16" i="1"/>
  <c r="G16" i="1" s="1"/>
  <c r="N15" i="1"/>
  <c r="M15" i="1"/>
  <c r="L15" i="1"/>
  <c r="K15" i="1"/>
  <c r="J15" i="1"/>
  <c r="K14" i="1"/>
  <c r="M12" i="1"/>
  <c r="L12" i="1"/>
  <c r="K12" i="1"/>
  <c r="J12" i="1"/>
  <c r="I12" i="1"/>
  <c r="G12" i="1" s="1"/>
  <c r="N11" i="1"/>
  <c r="N9" i="1" s="1"/>
  <c r="M11" i="1"/>
  <c r="L11" i="1"/>
  <c r="L9" i="1" s="1"/>
  <c r="K11" i="1"/>
  <c r="J11" i="1"/>
  <c r="J9" i="1" s="1"/>
  <c r="O10" i="1"/>
  <c r="M9" i="1"/>
  <c r="K9" i="1"/>
  <c r="H17" i="1" l="1"/>
  <c r="L10" i="1"/>
  <c r="M10" i="1"/>
  <c r="F24" i="1"/>
  <c r="H18" i="1"/>
  <c r="I11" i="1"/>
  <c r="G15" i="1"/>
  <c r="I17" i="1"/>
  <c r="J20" i="1"/>
  <c r="J17" i="1" s="1"/>
  <c r="J13" i="1" s="1"/>
  <c r="J10" i="1" s="1"/>
  <c r="H27" i="1"/>
  <c r="F27" i="1" s="1"/>
  <c r="I31" i="1"/>
  <c r="G31" i="1" s="1"/>
  <c r="H32" i="1"/>
  <c r="F32" i="1" s="1"/>
  <c r="G33" i="1"/>
  <c r="F35" i="1"/>
  <c r="H38" i="1"/>
  <c r="F38" i="1" s="1"/>
  <c r="H15" i="1"/>
  <c r="I18" i="1"/>
  <c r="F26" i="1"/>
  <c r="G29" i="1"/>
  <c r="G35" i="1"/>
  <c r="H16" i="1"/>
  <c r="H12" i="1" l="1"/>
  <c r="F12" i="1" s="1"/>
  <c r="F16" i="1"/>
  <c r="I14" i="1"/>
  <c r="G14" i="1" s="1"/>
  <c r="G18" i="1"/>
  <c r="F18" i="1"/>
  <c r="H14" i="1"/>
  <c r="F14" i="1" s="1"/>
  <c r="H13" i="1"/>
  <c r="F17" i="1"/>
  <c r="H11" i="1"/>
  <c r="F15" i="1"/>
  <c r="G17" i="1"/>
  <c r="I13" i="1"/>
  <c r="F20" i="1"/>
  <c r="I9" i="1"/>
  <c r="G9" i="1" s="1"/>
  <c r="G11" i="1"/>
  <c r="H9" i="1" l="1"/>
  <c r="F9" i="1" s="1"/>
  <c r="F11" i="1"/>
  <c r="G13" i="1"/>
  <c r="I10" i="1"/>
  <c r="G10" i="1" s="1"/>
  <c r="H10" i="1"/>
  <c r="F10" i="1" s="1"/>
  <c r="F13" i="1"/>
</calcChain>
</file>

<file path=xl/sharedStrings.xml><?xml version="1.0" encoding="utf-8"?>
<sst xmlns="http://schemas.openxmlformats.org/spreadsheetml/2006/main" count="109" uniqueCount="77">
  <si>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</si>
  <si>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</si>
  <si>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</si>
  <si>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</si>
  <si>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</si>
  <si>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</si>
  <si>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</si>
  <si>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</si>
  <si>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</si>
  <si>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 109        年           05           月</t>
    <phoneticPr fontId="5" type="noConversion"/>
  </si>
  <si>
    <t>單 位 :輛; 新 臺 幣 元</t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</si>
  <si>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</si>
  <si>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</si>
  <si>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</si>
  <si>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</si>
  <si>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</si>
  <si>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</si>
  <si>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</si>
  <si>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</si>
  <si>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</si>
  <si>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件  數</t>
    <phoneticPr fontId="5" type="noConversion"/>
  </si>
  <si>
    <t>件  數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</si>
  <si>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</si>
  <si>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</si>
  <si>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</si>
  <si>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</si>
  <si>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</si>
  <si>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</si>
  <si>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</si>
  <si>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</si>
  <si>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</si>
  <si>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</si>
  <si>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</si>
  <si>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</si>
  <si>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</si>
  <si>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</si>
  <si>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</si>
  <si>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</si>
  <si>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</si>
  <si>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</si>
  <si>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繳納半額</t>
    <phoneticPr fontId="5" type="noConversion"/>
  </si>
  <si>
    <t>汽車</t>
    <phoneticPr fontId="5" type="noConversion"/>
  </si>
  <si>
    <t>合  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</si>
  <si>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</si>
  <si>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</si>
  <si>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</si>
  <si>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</si>
  <si>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</si>
  <si>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</si>
  <si>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</si>
  <si>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</si>
  <si>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</si>
  <si>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</si>
  <si>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本年</t>
    <phoneticPr fontId="5" type="noConversion"/>
  </si>
  <si>
    <t>累計</t>
    <phoneticPr fontId="5" type="noConversion"/>
  </si>
  <si>
    <t>大客車</t>
    <phoneticPr fontId="5" type="noConversion"/>
  </si>
  <si>
    <t>本月</t>
    <phoneticPr fontId="5" type="noConversion"/>
  </si>
  <si>
    <t>貨車</t>
    <phoneticPr fontId="5" type="noConversion"/>
  </si>
  <si>
    <t>累計</t>
    <phoneticPr fontId="5" type="noConversion"/>
  </si>
  <si>
    <t>農村拼裝車</t>
    <phoneticPr fontId="5" type="noConversion"/>
  </si>
  <si>
    <t>本  月  徵  起</t>
    <phoneticPr fontId="5" type="noConversion"/>
  </si>
  <si>
    <t>曳引車</t>
    <phoneticPr fontId="5" type="noConversion"/>
  </si>
  <si>
    <t>機器腳踏車</t>
    <phoneticPr fontId="5" type="noConversion"/>
  </si>
  <si>
    <t>本  年  累  計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</si>
  <si>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</si>
  <si>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</si>
  <si>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</si>
  <si>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</si>
  <si>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</si>
  <si>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</si>
  <si>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</si>
  <si>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中華民國109年06月03日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</si>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</sst>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28575</xdr:rowOff>
    </xdr:from>
    <xdr:to>
      <xdr:col>2</xdr:col>
      <xdr:colOff>190500</xdr:colOff>
      <xdr:row>33</xdr:row>
      <xdr:rowOff>9525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42950" y="679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28575</xdr:rowOff>
    </xdr:from>
    <xdr:to>
      <xdr:col>2</xdr:col>
      <xdr:colOff>76200</xdr:colOff>
      <xdr:row>35</xdr:row>
      <xdr:rowOff>9525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286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22102</v>
          </cell>
          <cell r="K4">
            <v>206863974</v>
          </cell>
        </row>
        <row r="5">
          <cell r="J5">
            <v>29</v>
          </cell>
          <cell r="K5">
            <v>2891</v>
          </cell>
        </row>
        <row r="6">
          <cell r="J6">
            <v>340</v>
          </cell>
          <cell r="K6">
            <v>763102</v>
          </cell>
        </row>
        <row r="7">
          <cell r="J7">
            <v>14</v>
          </cell>
          <cell r="K7">
            <v>113400</v>
          </cell>
        </row>
        <row r="8">
          <cell r="J8">
            <v>130</v>
          </cell>
          <cell r="K8">
            <v>433446</v>
          </cell>
        </row>
        <row r="10">
          <cell r="J10">
            <v>2842</v>
          </cell>
          <cell r="K10">
            <v>11490571</v>
          </cell>
        </row>
        <row r="12">
          <cell r="J12">
            <v>242</v>
          </cell>
          <cell r="K12">
            <v>1238200</v>
          </cell>
        </row>
        <row r="13">
          <cell r="J13">
            <v>897</v>
          </cell>
          <cell r="K13">
            <v>1703760</v>
          </cell>
        </row>
        <row r="14">
          <cell r="J14">
            <v>258</v>
          </cell>
          <cell r="K14">
            <v>2817586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447040</v>
          </cell>
        </row>
        <row r="34">
          <cell r="J34">
            <v>108</v>
          </cell>
        </row>
        <row r="35">
          <cell r="J35">
            <v>2</v>
          </cell>
        </row>
        <row r="36">
          <cell r="J36">
            <v>8</v>
          </cell>
        </row>
        <row r="37">
          <cell r="J37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/>
      <sheetData sheetId="5">
        <row r="20">
          <cell r="H20">
            <v>46244</v>
          </cell>
          <cell r="I20">
            <v>415014930</v>
          </cell>
          <cell r="J20">
            <v>117</v>
          </cell>
          <cell r="K20">
            <v>11744</v>
          </cell>
          <cell r="L20">
            <v>0</v>
          </cell>
          <cell r="M20">
            <v>0</v>
          </cell>
          <cell r="N20">
            <v>652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539</v>
          </cell>
          <cell r="I24">
            <v>1064385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71</v>
          </cell>
          <cell r="I27">
            <v>630875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739</v>
          </cell>
          <cell r="I28">
            <v>2332279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7</v>
          </cell>
        </row>
        <row r="31">
          <cell r="H31">
            <v>7675</v>
          </cell>
          <cell r="I31">
            <v>30143271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11</v>
          </cell>
        </row>
        <row r="32">
          <cell r="H32">
            <v>426</v>
          </cell>
          <cell r="I32">
            <v>2686108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387</v>
          </cell>
          <cell r="I36">
            <v>4146452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2497</v>
          </cell>
          <cell r="I38">
            <v>4121047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M9" sqref="M9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1.125" style="1" customWidth="1"/>
    <col min="12" max="12" width="7" style="1" customWidth="1"/>
    <col min="13" max="13" width="10.875" style="1" customWidth="1"/>
    <col min="14" max="14" width="12.62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1.125" style="1" customWidth="1"/>
    <col min="268" max="268" width="7" style="1" customWidth="1"/>
    <col min="269" max="269" width="10.875" style="1" customWidth="1"/>
    <col min="270" max="270" width="12.62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1.125" style="1" customWidth="1"/>
    <col min="524" max="524" width="7" style="1" customWidth="1"/>
    <col min="525" max="525" width="10.875" style="1" customWidth="1"/>
    <col min="526" max="526" width="12.62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1.125" style="1" customWidth="1"/>
    <col min="780" max="780" width="7" style="1" customWidth="1"/>
    <col min="781" max="781" width="10.875" style="1" customWidth="1"/>
    <col min="782" max="782" width="12.62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1.125" style="1" customWidth="1"/>
    <col min="1036" max="1036" width="7" style="1" customWidth="1"/>
    <col min="1037" max="1037" width="10.875" style="1" customWidth="1"/>
    <col min="1038" max="1038" width="12.62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1.125" style="1" customWidth="1"/>
    <col min="1292" max="1292" width="7" style="1" customWidth="1"/>
    <col min="1293" max="1293" width="10.875" style="1" customWidth="1"/>
    <col min="1294" max="1294" width="12.62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1.125" style="1" customWidth="1"/>
    <col min="1548" max="1548" width="7" style="1" customWidth="1"/>
    <col min="1549" max="1549" width="10.875" style="1" customWidth="1"/>
    <col min="1550" max="1550" width="12.62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1.125" style="1" customWidth="1"/>
    <col min="1804" max="1804" width="7" style="1" customWidth="1"/>
    <col min="1805" max="1805" width="10.875" style="1" customWidth="1"/>
    <col min="1806" max="1806" width="12.62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1.125" style="1" customWidth="1"/>
    <col min="2060" max="2060" width="7" style="1" customWidth="1"/>
    <col min="2061" max="2061" width="10.875" style="1" customWidth="1"/>
    <col min="2062" max="2062" width="12.62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1.125" style="1" customWidth="1"/>
    <col min="2316" max="2316" width="7" style="1" customWidth="1"/>
    <col min="2317" max="2317" width="10.875" style="1" customWidth="1"/>
    <col min="2318" max="2318" width="12.62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1.125" style="1" customWidth="1"/>
    <col min="2572" max="2572" width="7" style="1" customWidth="1"/>
    <col min="2573" max="2573" width="10.875" style="1" customWidth="1"/>
    <col min="2574" max="2574" width="12.62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1.125" style="1" customWidth="1"/>
    <col min="2828" max="2828" width="7" style="1" customWidth="1"/>
    <col min="2829" max="2829" width="10.875" style="1" customWidth="1"/>
    <col min="2830" max="2830" width="12.62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1.125" style="1" customWidth="1"/>
    <col min="3084" max="3084" width="7" style="1" customWidth="1"/>
    <col min="3085" max="3085" width="10.875" style="1" customWidth="1"/>
    <col min="3086" max="3086" width="12.62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1.125" style="1" customWidth="1"/>
    <col min="3340" max="3340" width="7" style="1" customWidth="1"/>
    <col min="3341" max="3341" width="10.875" style="1" customWidth="1"/>
    <col min="3342" max="3342" width="12.62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1.125" style="1" customWidth="1"/>
    <col min="3596" max="3596" width="7" style="1" customWidth="1"/>
    <col min="3597" max="3597" width="10.875" style="1" customWidth="1"/>
    <col min="3598" max="3598" width="12.62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1.125" style="1" customWidth="1"/>
    <col min="3852" max="3852" width="7" style="1" customWidth="1"/>
    <col min="3853" max="3853" width="10.875" style="1" customWidth="1"/>
    <col min="3854" max="3854" width="12.62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1.125" style="1" customWidth="1"/>
    <col min="4108" max="4108" width="7" style="1" customWidth="1"/>
    <col min="4109" max="4109" width="10.875" style="1" customWidth="1"/>
    <col min="4110" max="4110" width="12.62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1.125" style="1" customWidth="1"/>
    <col min="4364" max="4364" width="7" style="1" customWidth="1"/>
    <col min="4365" max="4365" width="10.875" style="1" customWidth="1"/>
    <col min="4366" max="4366" width="12.62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1.125" style="1" customWidth="1"/>
    <col min="4620" max="4620" width="7" style="1" customWidth="1"/>
    <col min="4621" max="4621" width="10.875" style="1" customWidth="1"/>
    <col min="4622" max="4622" width="12.62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1.125" style="1" customWidth="1"/>
    <col min="4876" max="4876" width="7" style="1" customWidth="1"/>
    <col min="4877" max="4877" width="10.875" style="1" customWidth="1"/>
    <col min="4878" max="4878" width="12.62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1.125" style="1" customWidth="1"/>
    <col min="5132" max="5132" width="7" style="1" customWidth="1"/>
    <col min="5133" max="5133" width="10.875" style="1" customWidth="1"/>
    <col min="5134" max="5134" width="12.62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1.125" style="1" customWidth="1"/>
    <col min="5388" max="5388" width="7" style="1" customWidth="1"/>
    <col min="5389" max="5389" width="10.875" style="1" customWidth="1"/>
    <col min="5390" max="5390" width="12.62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1.125" style="1" customWidth="1"/>
    <col min="5644" max="5644" width="7" style="1" customWidth="1"/>
    <col min="5645" max="5645" width="10.875" style="1" customWidth="1"/>
    <col min="5646" max="5646" width="12.62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1.125" style="1" customWidth="1"/>
    <col min="5900" max="5900" width="7" style="1" customWidth="1"/>
    <col min="5901" max="5901" width="10.875" style="1" customWidth="1"/>
    <col min="5902" max="5902" width="12.62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1.125" style="1" customWidth="1"/>
    <col min="6156" max="6156" width="7" style="1" customWidth="1"/>
    <col min="6157" max="6157" width="10.875" style="1" customWidth="1"/>
    <col min="6158" max="6158" width="12.62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1.125" style="1" customWidth="1"/>
    <col min="6412" max="6412" width="7" style="1" customWidth="1"/>
    <col min="6413" max="6413" width="10.875" style="1" customWidth="1"/>
    <col min="6414" max="6414" width="12.62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1.125" style="1" customWidth="1"/>
    <col min="6668" max="6668" width="7" style="1" customWidth="1"/>
    <col min="6669" max="6669" width="10.875" style="1" customWidth="1"/>
    <col min="6670" max="6670" width="12.62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1.125" style="1" customWidth="1"/>
    <col min="6924" max="6924" width="7" style="1" customWidth="1"/>
    <col min="6925" max="6925" width="10.875" style="1" customWidth="1"/>
    <col min="6926" max="6926" width="12.62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1.125" style="1" customWidth="1"/>
    <col min="7180" max="7180" width="7" style="1" customWidth="1"/>
    <col min="7181" max="7181" width="10.875" style="1" customWidth="1"/>
    <col min="7182" max="7182" width="12.62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1.125" style="1" customWidth="1"/>
    <col min="7436" max="7436" width="7" style="1" customWidth="1"/>
    <col min="7437" max="7437" width="10.875" style="1" customWidth="1"/>
    <col min="7438" max="7438" width="12.62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1.125" style="1" customWidth="1"/>
    <col min="7692" max="7692" width="7" style="1" customWidth="1"/>
    <col min="7693" max="7693" width="10.875" style="1" customWidth="1"/>
    <col min="7694" max="7694" width="12.62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1.125" style="1" customWidth="1"/>
    <col min="7948" max="7948" width="7" style="1" customWidth="1"/>
    <col min="7949" max="7949" width="10.875" style="1" customWidth="1"/>
    <col min="7950" max="7950" width="12.62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1.125" style="1" customWidth="1"/>
    <col min="8204" max="8204" width="7" style="1" customWidth="1"/>
    <col min="8205" max="8205" width="10.875" style="1" customWidth="1"/>
    <col min="8206" max="8206" width="12.62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1.125" style="1" customWidth="1"/>
    <col min="8460" max="8460" width="7" style="1" customWidth="1"/>
    <col min="8461" max="8461" width="10.875" style="1" customWidth="1"/>
    <col min="8462" max="8462" width="12.62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1.125" style="1" customWidth="1"/>
    <col min="8716" max="8716" width="7" style="1" customWidth="1"/>
    <col min="8717" max="8717" width="10.875" style="1" customWidth="1"/>
    <col min="8718" max="8718" width="12.62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1.125" style="1" customWidth="1"/>
    <col min="8972" max="8972" width="7" style="1" customWidth="1"/>
    <col min="8973" max="8973" width="10.875" style="1" customWidth="1"/>
    <col min="8974" max="8974" width="12.62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1.125" style="1" customWidth="1"/>
    <col min="9228" max="9228" width="7" style="1" customWidth="1"/>
    <col min="9229" max="9229" width="10.875" style="1" customWidth="1"/>
    <col min="9230" max="9230" width="12.62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1.125" style="1" customWidth="1"/>
    <col min="9484" max="9484" width="7" style="1" customWidth="1"/>
    <col min="9485" max="9485" width="10.875" style="1" customWidth="1"/>
    <col min="9486" max="9486" width="12.62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1.125" style="1" customWidth="1"/>
    <col min="9740" max="9740" width="7" style="1" customWidth="1"/>
    <col min="9741" max="9741" width="10.875" style="1" customWidth="1"/>
    <col min="9742" max="9742" width="12.62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1.125" style="1" customWidth="1"/>
    <col min="9996" max="9996" width="7" style="1" customWidth="1"/>
    <col min="9997" max="9997" width="10.875" style="1" customWidth="1"/>
    <col min="9998" max="9998" width="12.62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1.125" style="1" customWidth="1"/>
    <col min="10252" max="10252" width="7" style="1" customWidth="1"/>
    <col min="10253" max="10253" width="10.875" style="1" customWidth="1"/>
    <col min="10254" max="10254" width="12.62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1.125" style="1" customWidth="1"/>
    <col min="10508" max="10508" width="7" style="1" customWidth="1"/>
    <col min="10509" max="10509" width="10.875" style="1" customWidth="1"/>
    <col min="10510" max="10510" width="12.62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1.125" style="1" customWidth="1"/>
    <col min="10764" max="10764" width="7" style="1" customWidth="1"/>
    <col min="10765" max="10765" width="10.875" style="1" customWidth="1"/>
    <col min="10766" max="10766" width="12.62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1.125" style="1" customWidth="1"/>
    <col min="11020" max="11020" width="7" style="1" customWidth="1"/>
    <col min="11021" max="11021" width="10.875" style="1" customWidth="1"/>
    <col min="11022" max="11022" width="12.62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1.125" style="1" customWidth="1"/>
    <col min="11276" max="11276" width="7" style="1" customWidth="1"/>
    <col min="11277" max="11277" width="10.875" style="1" customWidth="1"/>
    <col min="11278" max="11278" width="12.62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1.125" style="1" customWidth="1"/>
    <col min="11532" max="11532" width="7" style="1" customWidth="1"/>
    <col min="11533" max="11533" width="10.875" style="1" customWidth="1"/>
    <col min="11534" max="11534" width="12.62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1.125" style="1" customWidth="1"/>
    <col min="11788" max="11788" width="7" style="1" customWidth="1"/>
    <col min="11789" max="11789" width="10.875" style="1" customWidth="1"/>
    <col min="11790" max="11790" width="12.62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1.125" style="1" customWidth="1"/>
    <col min="12044" max="12044" width="7" style="1" customWidth="1"/>
    <col min="12045" max="12045" width="10.875" style="1" customWidth="1"/>
    <col min="12046" max="12046" width="12.62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1.125" style="1" customWidth="1"/>
    <col min="12300" max="12300" width="7" style="1" customWidth="1"/>
    <col min="12301" max="12301" width="10.875" style="1" customWidth="1"/>
    <col min="12302" max="12302" width="12.62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1.125" style="1" customWidth="1"/>
    <col min="12556" max="12556" width="7" style="1" customWidth="1"/>
    <col min="12557" max="12557" width="10.875" style="1" customWidth="1"/>
    <col min="12558" max="12558" width="12.62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1.125" style="1" customWidth="1"/>
    <col min="12812" max="12812" width="7" style="1" customWidth="1"/>
    <col min="12813" max="12813" width="10.875" style="1" customWidth="1"/>
    <col min="12814" max="12814" width="12.62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1.125" style="1" customWidth="1"/>
    <col min="13068" max="13068" width="7" style="1" customWidth="1"/>
    <col min="13069" max="13069" width="10.875" style="1" customWidth="1"/>
    <col min="13070" max="13070" width="12.62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1.125" style="1" customWidth="1"/>
    <col min="13324" max="13324" width="7" style="1" customWidth="1"/>
    <col min="13325" max="13325" width="10.875" style="1" customWidth="1"/>
    <col min="13326" max="13326" width="12.62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1.125" style="1" customWidth="1"/>
    <col min="13580" max="13580" width="7" style="1" customWidth="1"/>
    <col min="13581" max="13581" width="10.875" style="1" customWidth="1"/>
    <col min="13582" max="13582" width="12.62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1.125" style="1" customWidth="1"/>
    <col min="13836" max="13836" width="7" style="1" customWidth="1"/>
    <col min="13837" max="13837" width="10.875" style="1" customWidth="1"/>
    <col min="13838" max="13838" width="12.62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1.125" style="1" customWidth="1"/>
    <col min="14092" max="14092" width="7" style="1" customWidth="1"/>
    <col min="14093" max="14093" width="10.875" style="1" customWidth="1"/>
    <col min="14094" max="14094" width="12.62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1.125" style="1" customWidth="1"/>
    <col min="14348" max="14348" width="7" style="1" customWidth="1"/>
    <col min="14349" max="14349" width="10.875" style="1" customWidth="1"/>
    <col min="14350" max="14350" width="12.62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1.125" style="1" customWidth="1"/>
    <col min="14604" max="14604" width="7" style="1" customWidth="1"/>
    <col min="14605" max="14605" width="10.875" style="1" customWidth="1"/>
    <col min="14606" max="14606" width="12.62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1.125" style="1" customWidth="1"/>
    <col min="14860" max="14860" width="7" style="1" customWidth="1"/>
    <col min="14861" max="14861" width="10.875" style="1" customWidth="1"/>
    <col min="14862" max="14862" width="12.62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1.125" style="1" customWidth="1"/>
    <col min="15116" max="15116" width="7" style="1" customWidth="1"/>
    <col min="15117" max="15117" width="10.875" style="1" customWidth="1"/>
    <col min="15118" max="15118" width="12.62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1.125" style="1" customWidth="1"/>
    <col min="15372" max="15372" width="7" style="1" customWidth="1"/>
    <col min="15373" max="15373" width="10.875" style="1" customWidth="1"/>
    <col min="15374" max="15374" width="12.62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1.125" style="1" customWidth="1"/>
    <col min="15628" max="15628" width="7" style="1" customWidth="1"/>
    <col min="15629" max="15629" width="10.875" style="1" customWidth="1"/>
    <col min="15630" max="15630" width="12.62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1.125" style="1" customWidth="1"/>
    <col min="15884" max="15884" width="7" style="1" customWidth="1"/>
    <col min="15885" max="15885" width="10.875" style="1" customWidth="1"/>
    <col min="15886" max="15886" width="12.62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1.125" style="1" customWidth="1"/>
    <col min="16140" max="16140" width="7" style="1" customWidth="1"/>
    <col min="16141" max="16141" width="10.875" style="1" customWidth="1"/>
    <col min="16142" max="16142" width="12.62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20</v>
      </c>
      <c r="I7" s="28" t="s">
        <v>19</v>
      </c>
      <c r="J7" s="28" t="s">
        <v>21</v>
      </c>
      <c r="K7" s="28" t="s">
        <v>19</v>
      </c>
      <c r="L7" s="28" t="s">
        <v>18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22</v>
      </c>
      <c r="G8" s="32" t="s">
        <v>23</v>
      </c>
      <c r="H8" s="32" t="s">
        <v>24</v>
      </c>
      <c r="I8" s="32" t="s">
        <v>25</v>
      </c>
      <c r="J8" s="32" t="s">
        <v>26</v>
      </c>
      <c r="K8" s="32" t="s">
        <v>27</v>
      </c>
      <c r="L8" s="32" t="s">
        <v>28</v>
      </c>
      <c r="M8" s="32" t="s">
        <v>29</v>
      </c>
      <c r="N8" s="33"/>
      <c r="O8" s="25"/>
    </row>
    <row r="9" spans="1:15" x14ac:dyDescent="0.25">
      <c r="A9" s="34" t="s">
        <v>30</v>
      </c>
      <c r="B9" s="20"/>
      <c r="C9" s="21"/>
      <c r="D9" s="22" t="s">
        <v>31</v>
      </c>
      <c r="E9" s="23"/>
      <c r="F9" s="35">
        <f t="shared" ref="F9:G38" si="0">SUM(H9,J9,L9)</f>
        <v>26854</v>
      </c>
      <c r="G9" s="35">
        <f t="shared" si="0"/>
        <v>225426930</v>
      </c>
      <c r="H9" s="35">
        <f t="shared" ref="H9:N9" si="1">SUM(H11,H12)</f>
        <v>26825</v>
      </c>
      <c r="I9" s="35">
        <f t="shared" si="1"/>
        <v>225424039</v>
      </c>
      <c r="J9" s="35">
        <f t="shared" si="1"/>
        <v>29</v>
      </c>
      <c r="K9" s="35">
        <f t="shared" si="1"/>
        <v>2891</v>
      </c>
      <c r="L9" s="35">
        <f t="shared" si="1"/>
        <v>0</v>
      </c>
      <c r="M9" s="35">
        <f t="shared" si="1"/>
        <v>0</v>
      </c>
      <c r="N9" s="35">
        <f t="shared" si="1"/>
        <v>118</v>
      </c>
      <c r="O9" s="36" t="s">
        <v>32</v>
      </c>
    </row>
    <row r="10" spans="1:15" x14ac:dyDescent="0.25">
      <c r="A10" s="37"/>
      <c r="B10" s="37"/>
      <c r="C10" s="27"/>
      <c r="D10" s="22" t="s">
        <v>33</v>
      </c>
      <c r="E10" s="23"/>
      <c r="F10" s="35">
        <f t="shared" si="0"/>
        <v>85549</v>
      </c>
      <c r="G10" s="35">
        <f t="shared" si="0"/>
        <v>685578021</v>
      </c>
      <c r="H10" s="35">
        <f t="shared" ref="H10:N10" si="2">SUM(H13,H14)</f>
        <v>85403</v>
      </c>
      <c r="I10" s="35">
        <f t="shared" si="2"/>
        <v>685563386</v>
      </c>
      <c r="J10" s="35">
        <f t="shared" si="2"/>
        <v>146</v>
      </c>
      <c r="K10" s="35">
        <f t="shared" si="2"/>
        <v>14635</v>
      </c>
      <c r="L10" s="35">
        <f t="shared" si="2"/>
        <v>0</v>
      </c>
      <c r="M10" s="35">
        <f t="shared" si="2"/>
        <v>0</v>
      </c>
      <c r="N10" s="35">
        <f t="shared" si="2"/>
        <v>793</v>
      </c>
      <c r="O10" s="38">
        <f>[1]徵起數!$N$18</f>
        <v>447040</v>
      </c>
    </row>
    <row r="11" spans="1:15" x14ac:dyDescent="0.25">
      <c r="A11" s="39"/>
      <c r="B11" s="39"/>
      <c r="C11" s="40"/>
      <c r="D11" s="41" t="s">
        <v>34</v>
      </c>
      <c r="E11" s="28" t="s">
        <v>35</v>
      </c>
      <c r="F11" s="35">
        <f t="shared" si="0"/>
        <v>26142</v>
      </c>
      <c r="G11" s="35">
        <f t="shared" si="0"/>
        <v>222992182</v>
      </c>
      <c r="H11" s="35">
        <f t="shared" ref="H11:N11" si="3">SUM(H15,H37)</f>
        <v>26113</v>
      </c>
      <c r="I11" s="35">
        <f t="shared" si="3"/>
        <v>222989291</v>
      </c>
      <c r="J11" s="35">
        <f t="shared" si="3"/>
        <v>29</v>
      </c>
      <c r="K11" s="35">
        <f t="shared" si="3"/>
        <v>2891</v>
      </c>
      <c r="L11" s="35">
        <f t="shared" si="3"/>
        <v>0</v>
      </c>
      <c r="M11" s="35">
        <f t="shared" si="3"/>
        <v>0</v>
      </c>
      <c r="N11" s="35">
        <f t="shared" si="3"/>
        <v>110</v>
      </c>
      <c r="O11" s="42"/>
    </row>
    <row r="12" spans="1:15" x14ac:dyDescent="0.25">
      <c r="A12" s="39"/>
      <c r="B12" s="39"/>
      <c r="C12" s="40"/>
      <c r="D12" s="41" t="s">
        <v>36</v>
      </c>
      <c r="E12" s="28" t="s">
        <v>37</v>
      </c>
      <c r="F12" s="35">
        <f t="shared" si="0"/>
        <v>712</v>
      </c>
      <c r="G12" s="35">
        <f t="shared" si="0"/>
        <v>2434748</v>
      </c>
      <c r="H12" s="35">
        <f t="shared" ref="H12:N12" si="4">H16</f>
        <v>712</v>
      </c>
      <c r="I12" s="35">
        <f t="shared" si="4"/>
        <v>2434748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8</v>
      </c>
      <c r="O12" s="42"/>
    </row>
    <row r="13" spans="1:15" x14ac:dyDescent="0.25">
      <c r="A13" s="39"/>
      <c r="B13" s="39"/>
      <c r="C13" s="40"/>
      <c r="D13" s="43" t="s">
        <v>38</v>
      </c>
      <c r="E13" s="28" t="s">
        <v>35</v>
      </c>
      <c r="F13" s="35">
        <f t="shared" si="0"/>
        <v>83133</v>
      </c>
      <c r="G13" s="35">
        <f t="shared" si="0"/>
        <v>677060501</v>
      </c>
      <c r="H13" s="35">
        <f t="shared" ref="H13:N13" si="5">SUM(H17,H38)</f>
        <v>82987</v>
      </c>
      <c r="I13" s="35">
        <f t="shared" si="5"/>
        <v>677045866</v>
      </c>
      <c r="J13" s="35">
        <f t="shared" si="5"/>
        <v>146</v>
      </c>
      <c r="K13" s="35">
        <f t="shared" si="5"/>
        <v>14635</v>
      </c>
      <c r="L13" s="35">
        <f t="shared" si="5"/>
        <v>0</v>
      </c>
      <c r="M13" s="35">
        <f t="shared" si="5"/>
        <v>0</v>
      </c>
      <c r="N13" s="35">
        <f t="shared" si="5"/>
        <v>778</v>
      </c>
      <c r="O13" s="42"/>
    </row>
    <row r="14" spans="1:15" x14ac:dyDescent="0.25">
      <c r="A14" s="44"/>
      <c r="B14" s="44"/>
      <c r="C14" s="45"/>
      <c r="D14" s="46" t="s">
        <v>39</v>
      </c>
      <c r="E14" s="28" t="s">
        <v>40</v>
      </c>
      <c r="F14" s="35">
        <f t="shared" si="0"/>
        <v>2416</v>
      </c>
      <c r="G14" s="35">
        <f t="shared" si="0"/>
        <v>8517520</v>
      </c>
      <c r="H14" s="35">
        <f t="shared" ref="H14:N14" si="6">H18</f>
        <v>2416</v>
      </c>
      <c r="I14" s="35">
        <f t="shared" si="6"/>
        <v>8517520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15</v>
      </c>
      <c r="O14" s="42"/>
    </row>
    <row r="15" spans="1:15" x14ac:dyDescent="0.25">
      <c r="A15" s="47" t="s">
        <v>41</v>
      </c>
      <c r="B15" s="48" t="s">
        <v>42</v>
      </c>
      <c r="C15" s="21"/>
      <c r="D15" s="43" t="s">
        <v>34</v>
      </c>
      <c r="E15" s="28" t="s">
        <v>43</v>
      </c>
      <c r="F15" s="35">
        <f t="shared" si="0"/>
        <v>25245</v>
      </c>
      <c r="G15" s="35">
        <f t="shared" si="0"/>
        <v>221288422</v>
      </c>
      <c r="H15" s="35">
        <f t="shared" ref="H15:N15" si="7">SUM(H19,H29,H25,H35)</f>
        <v>25216</v>
      </c>
      <c r="I15" s="35">
        <f t="shared" si="7"/>
        <v>221285531</v>
      </c>
      <c r="J15" s="35">
        <f t="shared" si="7"/>
        <v>29</v>
      </c>
      <c r="K15" s="35">
        <f t="shared" si="7"/>
        <v>2891</v>
      </c>
      <c r="L15" s="35">
        <f t="shared" si="7"/>
        <v>0</v>
      </c>
      <c r="M15" s="35">
        <f t="shared" si="7"/>
        <v>0</v>
      </c>
      <c r="N15" s="35">
        <f t="shared" si="7"/>
        <v>110</v>
      </c>
      <c r="O15" s="42"/>
    </row>
    <row r="16" spans="1:15" x14ac:dyDescent="0.25">
      <c r="A16" s="49"/>
      <c r="B16" s="50"/>
      <c r="C16" s="27"/>
      <c r="D16" s="46" t="s">
        <v>44</v>
      </c>
      <c r="E16" s="28" t="s">
        <v>45</v>
      </c>
      <c r="F16" s="35">
        <f t="shared" si="0"/>
        <v>712</v>
      </c>
      <c r="G16" s="35">
        <f t="shared" si="0"/>
        <v>2434748</v>
      </c>
      <c r="H16" s="35">
        <f t="shared" ref="H16:N16" si="8">SUM(H22,H26,H30)</f>
        <v>712</v>
      </c>
      <c r="I16" s="35">
        <f t="shared" si="8"/>
        <v>2434748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8</v>
      </c>
      <c r="O16" s="42"/>
    </row>
    <row r="17" spans="1:15" x14ac:dyDescent="0.25">
      <c r="A17" s="49"/>
      <c r="B17" s="50"/>
      <c r="C17" s="27"/>
      <c r="D17" s="43" t="s">
        <v>46</v>
      </c>
      <c r="E17" s="28" t="s">
        <v>35</v>
      </c>
      <c r="F17" s="35">
        <f t="shared" si="0"/>
        <v>79739</v>
      </c>
      <c r="G17" s="35">
        <f t="shared" si="0"/>
        <v>671235694</v>
      </c>
      <c r="H17" s="35">
        <f t="shared" ref="H17:N17" si="9">SUM(H20,H27,H31,H36)</f>
        <v>79593</v>
      </c>
      <c r="I17" s="35">
        <f t="shared" si="9"/>
        <v>671221059</v>
      </c>
      <c r="J17" s="35">
        <f t="shared" si="9"/>
        <v>146</v>
      </c>
      <c r="K17" s="35">
        <f t="shared" si="9"/>
        <v>14635</v>
      </c>
      <c r="L17" s="35">
        <f t="shared" si="9"/>
        <v>0</v>
      </c>
      <c r="M17" s="35">
        <f t="shared" si="9"/>
        <v>0</v>
      </c>
      <c r="N17" s="35">
        <f t="shared" si="9"/>
        <v>773</v>
      </c>
      <c r="O17" s="42"/>
    </row>
    <row r="18" spans="1:15" x14ac:dyDescent="0.25">
      <c r="A18" s="49"/>
      <c r="B18" s="51"/>
      <c r="C18" s="31"/>
      <c r="D18" s="46" t="s">
        <v>47</v>
      </c>
      <c r="E18" s="43" t="s">
        <v>37</v>
      </c>
      <c r="F18" s="35">
        <f t="shared" si="0"/>
        <v>2416</v>
      </c>
      <c r="G18" s="35">
        <f t="shared" si="0"/>
        <v>8517520</v>
      </c>
      <c r="H18" s="35">
        <f t="shared" ref="H18:N18" si="10">SUM(H24,H28,H32)</f>
        <v>2416</v>
      </c>
      <c r="I18" s="35">
        <f t="shared" si="10"/>
        <v>8517520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15</v>
      </c>
      <c r="O18" s="42"/>
    </row>
    <row r="19" spans="1:15" x14ac:dyDescent="0.25">
      <c r="A19" s="49"/>
      <c r="B19" s="52" t="s">
        <v>48</v>
      </c>
      <c r="C19" s="53" t="s">
        <v>49</v>
      </c>
      <c r="D19" s="54" t="s">
        <v>50</v>
      </c>
      <c r="E19" s="55"/>
      <c r="F19" s="35">
        <f t="shared" si="0"/>
        <v>22131</v>
      </c>
      <c r="G19" s="35">
        <f t="shared" si="0"/>
        <v>206866865</v>
      </c>
      <c r="H19" s="56">
        <f>[1]徵起數!J$4</f>
        <v>22102</v>
      </c>
      <c r="I19" s="56">
        <f>[1]徵起數!K$4</f>
        <v>206863974</v>
      </c>
      <c r="J19" s="56">
        <f>[1]徵起數!J$5</f>
        <v>29</v>
      </c>
      <c r="K19" s="56">
        <f>[1]徵起數!K$5</f>
        <v>2891</v>
      </c>
      <c r="L19" s="56">
        <f>[1]徵起數!J$16</f>
        <v>0</v>
      </c>
      <c r="M19" s="56">
        <f>[1]徵起數!K$16</f>
        <v>0</v>
      </c>
      <c r="N19" s="56">
        <f>[1]徵起數!$J$34</f>
        <v>108</v>
      </c>
      <c r="O19" s="42"/>
    </row>
    <row r="20" spans="1:15" x14ac:dyDescent="0.25">
      <c r="A20" s="49"/>
      <c r="B20" s="57"/>
      <c r="C20" s="58"/>
      <c r="D20" s="54" t="s">
        <v>51</v>
      </c>
      <c r="E20" s="55"/>
      <c r="F20" s="35">
        <f t="shared" si="0"/>
        <v>68492</v>
      </c>
      <c r="G20" s="35">
        <f t="shared" si="0"/>
        <v>621893539</v>
      </c>
      <c r="H20" s="59">
        <f>SUM(H19+[2]四月!H20)</f>
        <v>68346</v>
      </c>
      <c r="I20" s="59">
        <f>SUM(I19+[2]四月!I20)</f>
        <v>621878904</v>
      </c>
      <c r="J20" s="59">
        <f>SUM(J19+[2]四月!J20)</f>
        <v>146</v>
      </c>
      <c r="K20" s="59">
        <f>SUM(K19+[2]四月!K20)</f>
        <v>14635</v>
      </c>
      <c r="L20" s="59">
        <f>SUM(L19+[2]四月!L20)</f>
        <v>0</v>
      </c>
      <c r="M20" s="59">
        <f>SUM(M19+[2]四月!M20)</f>
        <v>0</v>
      </c>
      <c r="N20" s="59">
        <f>SUM(N19+[2]四月!N20)</f>
        <v>760</v>
      </c>
      <c r="O20" s="42"/>
    </row>
    <row r="21" spans="1:15" x14ac:dyDescent="0.25">
      <c r="A21" s="49"/>
      <c r="B21" s="57"/>
      <c r="C21" s="53" t="s">
        <v>52</v>
      </c>
      <c r="D21" s="43" t="s">
        <v>34</v>
      </c>
      <c r="E21" s="28" t="s">
        <v>43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36</v>
      </c>
      <c r="E22" s="28" t="s">
        <v>37</v>
      </c>
      <c r="F22" s="35">
        <f t="shared" si="0"/>
        <v>340</v>
      </c>
      <c r="G22" s="35">
        <f t="shared" si="0"/>
        <v>763102</v>
      </c>
      <c r="H22" s="56">
        <f>[1]徵起數!J$6</f>
        <v>340</v>
      </c>
      <c r="I22" s="56">
        <f>[1]徵起數!K$6</f>
        <v>763102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53</v>
      </c>
      <c r="E23" s="28" t="s">
        <v>43</v>
      </c>
      <c r="F23" s="35">
        <f t="shared" si="0"/>
        <v>0</v>
      </c>
      <c r="G23" s="35">
        <f t="shared" si="0"/>
        <v>0</v>
      </c>
      <c r="H23" s="59">
        <f>SUM(H21+[2]四月!H23)</f>
        <v>0</v>
      </c>
      <c r="I23" s="59">
        <f>SUM(I21+[2]四月!I23)</f>
        <v>0</v>
      </c>
      <c r="J23" s="59">
        <f>SUM(J21+[2]四月!J23)</f>
        <v>0</v>
      </c>
      <c r="K23" s="59">
        <f>SUM(K21+[2]四月!K23)</f>
        <v>0</v>
      </c>
      <c r="L23" s="59">
        <f>SUM(L21+[2]四月!L23)</f>
        <v>0</v>
      </c>
      <c r="M23" s="59">
        <f>SUM(M21+[2]四月!M23)</f>
        <v>0</v>
      </c>
      <c r="N23" s="59">
        <f>SUM(N21+[2]四月!N23)</f>
        <v>0</v>
      </c>
      <c r="O23" s="42"/>
    </row>
    <row r="24" spans="1:15" x14ac:dyDescent="0.25">
      <c r="A24" s="49"/>
      <c r="B24" s="62"/>
      <c r="C24" s="58"/>
      <c r="D24" s="46" t="s">
        <v>54</v>
      </c>
      <c r="E24" s="28" t="s">
        <v>37</v>
      </c>
      <c r="F24" s="35">
        <f t="shared" si="0"/>
        <v>879</v>
      </c>
      <c r="G24" s="35">
        <f t="shared" si="0"/>
        <v>1827487</v>
      </c>
      <c r="H24" s="59">
        <f>SUM(H22+[2]四月!H24)</f>
        <v>879</v>
      </c>
      <c r="I24" s="59">
        <f>SUM(I22+[2]四月!I24)</f>
        <v>1827487</v>
      </c>
      <c r="J24" s="59">
        <f>SUM(J22+[2]四月!J24)</f>
        <v>0</v>
      </c>
      <c r="K24" s="59">
        <f>SUM(K22+[2]四月!K24)</f>
        <v>0</v>
      </c>
      <c r="L24" s="59">
        <f>SUM(L22+[2]四月!L24)</f>
        <v>0</v>
      </c>
      <c r="M24" s="59">
        <f>SUM(M22+[2]四月!M24)</f>
        <v>0</v>
      </c>
      <c r="N24" s="59">
        <f>SUM(N22+[2]四月!N24)</f>
        <v>0</v>
      </c>
      <c r="O24" s="42"/>
    </row>
    <row r="25" spans="1:15" x14ac:dyDescent="0.25">
      <c r="A25" s="49"/>
      <c r="B25" s="63" t="s">
        <v>55</v>
      </c>
      <c r="C25" s="64"/>
      <c r="D25" s="43" t="s">
        <v>56</v>
      </c>
      <c r="E25" s="28" t="s">
        <v>43</v>
      </c>
      <c r="F25" s="35">
        <f t="shared" si="0"/>
        <v>14</v>
      </c>
      <c r="G25" s="35">
        <f t="shared" si="0"/>
        <v>113400</v>
      </c>
      <c r="H25" s="56">
        <f>[1]徵起數!J$7</f>
        <v>14</v>
      </c>
      <c r="I25" s="56">
        <f>[1]徵起數!K$7</f>
        <v>113400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44</v>
      </c>
      <c r="E26" s="28" t="s">
        <v>45</v>
      </c>
      <c r="F26" s="35">
        <f t="shared" si="0"/>
        <v>130</v>
      </c>
      <c r="G26" s="35">
        <f t="shared" si="0"/>
        <v>433446</v>
      </c>
      <c r="H26" s="56">
        <f>[1]徵起數!J$8</f>
        <v>130</v>
      </c>
      <c r="I26" s="56">
        <f>[1]徵起數!K$8</f>
        <v>433446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8</v>
      </c>
      <c r="O26" s="42"/>
    </row>
    <row r="27" spans="1:15" x14ac:dyDescent="0.25">
      <c r="A27" s="49"/>
      <c r="B27" s="65"/>
      <c r="C27" s="66"/>
      <c r="D27" s="43" t="s">
        <v>53</v>
      </c>
      <c r="E27" s="28" t="s">
        <v>43</v>
      </c>
      <c r="F27" s="35">
        <f t="shared" si="0"/>
        <v>85</v>
      </c>
      <c r="G27" s="35">
        <f t="shared" si="0"/>
        <v>744275</v>
      </c>
      <c r="H27" s="59">
        <f>SUM(H25+[2]四月!H27)</f>
        <v>85</v>
      </c>
      <c r="I27" s="59">
        <f>SUM(I25+[2]四月!I27)</f>
        <v>744275</v>
      </c>
      <c r="J27" s="59">
        <f>SUM(J25+[2]四月!J27)</f>
        <v>0</v>
      </c>
      <c r="K27" s="59">
        <f>SUM(K25+[2]四月!K27)</f>
        <v>0</v>
      </c>
      <c r="L27" s="59">
        <f>SUM(L25+[2]四月!L27)</f>
        <v>0</v>
      </c>
      <c r="M27" s="59">
        <f>SUM(M25+[2]四月!M27)</f>
        <v>0</v>
      </c>
      <c r="N27" s="59">
        <f>SUM(N25+[2]四月!N27)</f>
        <v>0</v>
      </c>
      <c r="O27" s="42"/>
    </row>
    <row r="28" spans="1:15" x14ac:dyDescent="0.25">
      <c r="A28" s="49"/>
      <c r="B28" s="67"/>
      <c r="C28" s="68"/>
      <c r="D28" s="46" t="s">
        <v>54</v>
      </c>
      <c r="E28" s="28" t="s">
        <v>37</v>
      </c>
      <c r="F28" s="35">
        <f t="shared" si="0"/>
        <v>869</v>
      </c>
      <c r="G28" s="35">
        <f t="shared" si="0"/>
        <v>2765725</v>
      </c>
      <c r="H28" s="59">
        <f>SUM(H26+[2]四月!H28)</f>
        <v>869</v>
      </c>
      <c r="I28" s="59">
        <f>SUM(I26+[2]四月!I28)</f>
        <v>2765725</v>
      </c>
      <c r="J28" s="59">
        <f>SUM(J26+[2]四月!J28)</f>
        <v>0</v>
      </c>
      <c r="K28" s="59">
        <f>SUM(K26+[2]四月!K28)</f>
        <v>0</v>
      </c>
      <c r="L28" s="59">
        <f>SUM(L26+[2]四月!L28)</f>
        <v>0</v>
      </c>
      <c r="M28" s="59">
        <f>SUM(M26+[2]四月!M28)</f>
        <v>0</v>
      </c>
      <c r="N28" s="59">
        <f>SUM(N26+[2]四月!N28)</f>
        <v>15</v>
      </c>
      <c r="O28" s="42"/>
    </row>
    <row r="29" spans="1:15" x14ac:dyDescent="0.25">
      <c r="A29" s="49"/>
      <c r="B29" s="48" t="s">
        <v>57</v>
      </c>
      <c r="C29" s="21"/>
      <c r="D29" s="43" t="s">
        <v>34</v>
      </c>
      <c r="E29" s="28" t="s">
        <v>43</v>
      </c>
      <c r="F29" s="35">
        <f t="shared" si="0"/>
        <v>2842</v>
      </c>
      <c r="G29" s="35">
        <f t="shared" si="0"/>
        <v>11490571</v>
      </c>
      <c r="H29" s="56">
        <f>[1]徵起數!J$10</f>
        <v>2842</v>
      </c>
      <c r="I29" s="56">
        <f>[1]徵起數!K$10</f>
        <v>11490571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2</v>
      </c>
      <c r="O29" s="42"/>
    </row>
    <row r="30" spans="1:15" x14ac:dyDescent="0.25">
      <c r="A30" s="49"/>
      <c r="B30" s="50"/>
      <c r="C30" s="27"/>
      <c r="D30" s="46" t="s">
        <v>44</v>
      </c>
      <c r="E30" s="28" t="s">
        <v>45</v>
      </c>
      <c r="F30" s="35">
        <f t="shared" si="0"/>
        <v>242</v>
      </c>
      <c r="G30" s="35">
        <f t="shared" si="0"/>
        <v>1238200</v>
      </c>
      <c r="H30" s="56">
        <f>[1]徵起數!J$12</f>
        <v>242</v>
      </c>
      <c r="I30" s="56">
        <f>[1]徵起數!K$12</f>
        <v>1238200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46</v>
      </c>
      <c r="E31" s="28" t="s">
        <v>35</v>
      </c>
      <c r="F31" s="35">
        <f t="shared" si="0"/>
        <v>10517</v>
      </c>
      <c r="G31" s="35">
        <f t="shared" si="0"/>
        <v>41633842</v>
      </c>
      <c r="H31" s="59">
        <f>SUM(H29+[2]四月!H31)</f>
        <v>10517</v>
      </c>
      <c r="I31" s="59">
        <f>SUM(I29+[2]四月!I31)</f>
        <v>41633842</v>
      </c>
      <c r="J31" s="59">
        <f>SUM(J29+[2]四月!J31)</f>
        <v>0</v>
      </c>
      <c r="K31" s="59">
        <f>SUM(K29+[2]四月!K31)</f>
        <v>0</v>
      </c>
      <c r="L31" s="59">
        <f>SUM(L29+[2]四月!L31)</f>
        <v>0</v>
      </c>
      <c r="M31" s="59">
        <f>SUM(M29+[2]四月!M31)</f>
        <v>0</v>
      </c>
      <c r="N31" s="59">
        <f>SUM(N29+[2]四月!N31)</f>
        <v>13</v>
      </c>
      <c r="O31" s="42"/>
    </row>
    <row r="32" spans="1:15" x14ac:dyDescent="0.25">
      <c r="A32" s="49"/>
      <c r="B32" s="51"/>
      <c r="C32" s="31"/>
      <c r="D32" s="46" t="s">
        <v>58</v>
      </c>
      <c r="E32" s="43" t="s">
        <v>45</v>
      </c>
      <c r="F32" s="35">
        <f t="shared" si="0"/>
        <v>668</v>
      </c>
      <c r="G32" s="35">
        <f t="shared" si="0"/>
        <v>3924308</v>
      </c>
      <c r="H32" s="59">
        <f>SUM(H30+[2]四月!H32)</f>
        <v>668</v>
      </c>
      <c r="I32" s="59">
        <f>SUM(I30+[2]四月!I32)</f>
        <v>3924308</v>
      </c>
      <c r="J32" s="59">
        <f>SUM(J30+[2]四月!J32)</f>
        <v>0</v>
      </c>
      <c r="K32" s="59">
        <f>SUM(K30+[2]四月!K32)</f>
        <v>0</v>
      </c>
      <c r="L32" s="59">
        <f>SUM(L30+[2]四月!L32)</f>
        <v>0</v>
      </c>
      <c r="M32" s="59">
        <f>SUM(M30+[2]四月!M32)</f>
        <v>0</v>
      </c>
      <c r="N32" s="59">
        <f>SUM(N30+[2]四月!N32)</f>
        <v>0</v>
      </c>
      <c r="O32" s="42"/>
    </row>
    <row r="33" spans="1:15" x14ac:dyDescent="0.25">
      <c r="A33" s="49"/>
      <c r="B33" s="69" t="s">
        <v>59</v>
      </c>
      <c r="C33" s="21"/>
      <c r="D33" s="54" t="s">
        <v>60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51</v>
      </c>
      <c r="E34" s="55"/>
      <c r="F34" s="35">
        <f t="shared" si="0"/>
        <v>0</v>
      </c>
      <c r="G34" s="35">
        <f t="shared" si="0"/>
        <v>0</v>
      </c>
      <c r="H34" s="59">
        <f>SUM(H33+[2]四月!H34)</f>
        <v>0</v>
      </c>
      <c r="I34" s="59">
        <f>SUM(I33+[2]四月!I34)</f>
        <v>0</v>
      </c>
      <c r="J34" s="59">
        <f>SUM(J33+[2]四月!J34)</f>
        <v>0</v>
      </c>
      <c r="K34" s="59">
        <f>SUM(K33+[2]四月!K34)</f>
        <v>0</v>
      </c>
      <c r="L34" s="59">
        <f>SUM(L33+[2]四月!L34)</f>
        <v>0</v>
      </c>
      <c r="M34" s="59">
        <f>SUM(M33+[2]四月!M34)</f>
        <v>0</v>
      </c>
      <c r="N34" s="59">
        <f>SUM(N33+[2]四月!N34)</f>
        <v>0</v>
      </c>
      <c r="O34" s="42"/>
    </row>
    <row r="35" spans="1:15" x14ac:dyDescent="0.25">
      <c r="A35" s="49"/>
      <c r="B35" s="70" t="s">
        <v>61</v>
      </c>
      <c r="C35" s="70"/>
      <c r="D35" s="54" t="s">
        <v>60</v>
      </c>
      <c r="E35" s="55"/>
      <c r="F35" s="35">
        <f t="shared" si="0"/>
        <v>258</v>
      </c>
      <c r="G35" s="35">
        <f t="shared" si="0"/>
        <v>2817586</v>
      </c>
      <c r="H35" s="56">
        <f>[1]徵起數!J$14</f>
        <v>258</v>
      </c>
      <c r="I35" s="56">
        <f>[1]徵起數!K$14</f>
        <v>2817586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51</v>
      </c>
      <c r="E36" s="55"/>
      <c r="F36" s="35">
        <f t="shared" si="0"/>
        <v>645</v>
      </c>
      <c r="G36" s="35">
        <f t="shared" si="0"/>
        <v>6964038</v>
      </c>
      <c r="H36" s="59">
        <f>SUM(H35+[2]四月!H36)</f>
        <v>645</v>
      </c>
      <c r="I36" s="59">
        <f>SUM(I35+[2]四月!I36)</f>
        <v>6964038</v>
      </c>
      <c r="J36" s="59">
        <f>SUM(J35+[2]四月!J36)</f>
        <v>0</v>
      </c>
      <c r="K36" s="59">
        <f>SUM(K35+[2]四月!K36)</f>
        <v>0</v>
      </c>
      <c r="L36" s="59">
        <f>SUM(L35+[2]四月!L36)</f>
        <v>0</v>
      </c>
      <c r="M36" s="59">
        <f>SUM(M35+[2]四月!M36)</f>
        <v>0</v>
      </c>
      <c r="N36" s="59">
        <f>SUM(N35+[2]四月!N36)</f>
        <v>0</v>
      </c>
      <c r="O36" s="42"/>
    </row>
    <row r="37" spans="1:15" x14ac:dyDescent="0.25">
      <c r="A37" s="20" t="s">
        <v>62</v>
      </c>
      <c r="B37" s="20"/>
      <c r="C37" s="21"/>
      <c r="D37" s="54" t="s">
        <v>60</v>
      </c>
      <c r="E37" s="55"/>
      <c r="F37" s="35">
        <f t="shared" si="0"/>
        <v>897</v>
      </c>
      <c r="G37" s="35">
        <f t="shared" si="0"/>
        <v>1703760</v>
      </c>
      <c r="H37" s="56">
        <f>[1]徵起數!J$13</f>
        <v>897</v>
      </c>
      <c r="I37" s="56">
        <f>[1]徵起數!K$13</f>
        <v>1703760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63</v>
      </c>
      <c r="E38" s="55"/>
      <c r="F38" s="35">
        <f t="shared" si="0"/>
        <v>3394</v>
      </c>
      <c r="G38" s="35">
        <f t="shared" si="0"/>
        <v>5824807</v>
      </c>
      <c r="H38" s="59">
        <f>SUM(H37+[2]四月!H38)</f>
        <v>3394</v>
      </c>
      <c r="I38" s="59">
        <f>SUM(I37+[2]四月!I38)</f>
        <v>5824807</v>
      </c>
      <c r="J38" s="59">
        <f>SUM(J37+[2]四月!J38)</f>
        <v>0</v>
      </c>
      <c r="K38" s="59">
        <f>SUM(K37+[2]四月!K38)</f>
        <v>0</v>
      </c>
      <c r="L38" s="59">
        <f>SUM(L37+[2]四月!L38)</f>
        <v>0</v>
      </c>
      <c r="M38" s="59">
        <f>SUM(M37+[2]四月!M38)</f>
        <v>0</v>
      </c>
      <c r="N38" s="59">
        <f>SUM(N37+[2]四月!N38)</f>
        <v>5</v>
      </c>
      <c r="O38" s="42"/>
    </row>
    <row r="39" spans="1:15" x14ac:dyDescent="0.25">
      <c r="A39" s="72" t="s">
        <v>64</v>
      </c>
      <c r="B39" s="72"/>
      <c r="C39" s="73" t="s">
        <v>65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66</v>
      </c>
      <c r="B40" s="75"/>
      <c r="C40" s="76" t="s">
        <v>67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68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69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70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71</v>
      </c>
    </row>
    <row r="46" spans="1:15" x14ac:dyDescent="0.25">
      <c r="A46" s="73" t="s">
        <v>72</v>
      </c>
      <c r="B46" s="78"/>
      <c r="F46" s="81" t="s">
        <v>73</v>
      </c>
      <c r="I46" s="74" t="s">
        <v>74</v>
      </c>
      <c r="M46" s="82" t="s">
        <v>75</v>
      </c>
    </row>
    <row r="47" spans="1:15" x14ac:dyDescent="0.25">
      <c r="A47" s="78"/>
      <c r="B47" s="78"/>
      <c r="F47" s="39"/>
      <c r="I47" s="74" t="s">
        <v>76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2020-06-03T06:55:11Z</dcterms:created>
  <dcterms:modified xsi:type="dcterms:W3CDTF">2020-06-03T06:55:53Z</dcterms:modified>
</cp:coreProperties>
</file>